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 tabRatio="829" firstSheet="1" activeTab="11"/>
  </bookViews>
  <sheets>
    <sheet name="яч 8 ЦРП" sheetId="1" r:id="rId1"/>
    <sheet name="яч 33 ЦРП " sheetId="2" r:id="rId2"/>
    <sheet name="яч 22ЦРП" sheetId="3" r:id="rId3"/>
    <sheet name="яч 41ЦРП  " sheetId="4" r:id="rId4"/>
    <sheet name="яч 25ЦРП " sheetId="5" r:id="rId5"/>
    <sheet name="яч_2 ЦРП " sheetId="6" r:id="rId6"/>
    <sheet name="яч_15 ЦРП  " sheetId="7" r:id="rId7"/>
    <sheet name="яч_16 ЦРП" sheetId="8" r:id="rId8"/>
    <sheet name="яч_17 ЦРП " sheetId="9" r:id="rId9"/>
    <sheet name="яч_30 ЦРП " sheetId="10" r:id="rId10"/>
    <sheet name="яч_43ЖБИ  " sheetId="11" r:id="rId11"/>
    <sheet name="протокол отклонений" sheetId="12" r:id="rId12"/>
  </sheets>
  <definedNames>
    <definedName name="Excel_BuiltIn_Print_Area_1" localSheetId="10">#NAME?</definedName>
    <definedName name="Excel_BuiltIn_Print_Area_1">#REF!</definedName>
    <definedName name="Excel_BuiltIn_Print_Area_1_1" localSheetId="10">#NAME?</definedName>
    <definedName name="Excel_BuiltIn_Print_Area_1_1">#REF!</definedName>
    <definedName name="Excel_BuiltIn_Print_Area_2" localSheetId="10">#NAME?</definedName>
    <definedName name="Excel_BuiltIn_Print_Area_2">#REF!</definedName>
    <definedName name="Excel_BuiltIn_Print_Area_3" localSheetId="10">#NAME?</definedName>
    <definedName name="Excel_BuiltIn_Print_Area_3">#NAME?</definedName>
    <definedName name="_xlnm.Print_Area" localSheetId="2">'яч 22ЦРП'!$A$1:$N$902</definedName>
    <definedName name="_xlnm.Print_Area" localSheetId="4">'яч 25ЦРП '!$A$1:$N$902</definedName>
    <definedName name="_xlnm.Print_Area" localSheetId="1">'яч 33 ЦРП '!$A$1:$N$902</definedName>
    <definedName name="_xlnm.Print_Area" localSheetId="3">'яч 41ЦРП  '!$A$1:$N$902</definedName>
    <definedName name="_xlnm.Print_Area" localSheetId="0">'яч 8 ЦРП'!$A$1:$N$904</definedName>
    <definedName name="_xlnm.Print_Area" localSheetId="10">'яч_43ЖБИ  '!$A$1:$N$902</definedName>
  </definedNames>
  <calcPr calcId="145621"/>
</workbook>
</file>

<file path=xl/calcChain.xml><?xml version="1.0" encoding="utf-8"?>
<calcChain xmlns="http://schemas.openxmlformats.org/spreadsheetml/2006/main">
  <c r="C902" i="11" l="1"/>
  <c r="C901" i="11"/>
  <c r="C900" i="11"/>
  <c r="C899" i="11"/>
  <c r="C898" i="11"/>
  <c r="C897" i="11"/>
  <c r="C896" i="11"/>
  <c r="C895" i="11"/>
  <c r="C894" i="11"/>
  <c r="C893" i="11"/>
  <c r="C892" i="11"/>
  <c r="C891" i="11"/>
  <c r="C890" i="11"/>
  <c r="C889" i="11"/>
  <c r="C888" i="11"/>
  <c r="C887" i="11"/>
  <c r="C886" i="11"/>
  <c r="C885" i="11"/>
  <c r="C884" i="11"/>
  <c r="C883" i="11"/>
  <c r="C882" i="11"/>
  <c r="C881" i="11"/>
  <c r="C880" i="11"/>
  <c r="C879" i="11"/>
  <c r="C878" i="11"/>
  <c r="C877" i="11"/>
  <c r="C876" i="11"/>
  <c r="C875" i="11"/>
  <c r="C874" i="11"/>
  <c r="C873" i="11"/>
  <c r="C872" i="11"/>
  <c r="C871" i="11"/>
  <c r="C870" i="11"/>
  <c r="C869" i="11"/>
  <c r="C868" i="11"/>
  <c r="C867" i="11"/>
  <c r="C866" i="11"/>
  <c r="C865" i="11"/>
  <c r="C864" i="11"/>
  <c r="C863" i="11"/>
  <c r="C862" i="11"/>
  <c r="C861" i="11"/>
  <c r="C860" i="11"/>
  <c r="C859" i="11"/>
  <c r="C858" i="11"/>
  <c r="C857" i="11"/>
  <c r="C856" i="11"/>
  <c r="C855" i="11"/>
  <c r="C854" i="11"/>
  <c r="C853" i="11"/>
  <c r="C852" i="11"/>
  <c r="C851" i="11"/>
  <c r="C850" i="11"/>
  <c r="C849" i="11"/>
  <c r="C848" i="11"/>
  <c r="C847" i="11"/>
  <c r="C846" i="11"/>
  <c r="C845" i="11"/>
  <c r="C844" i="11"/>
  <c r="C843" i="11"/>
  <c r="G39" i="11"/>
  <c r="F39" i="11"/>
  <c r="D39" i="11"/>
  <c r="J39" i="11" s="1"/>
  <c r="C39" i="11"/>
  <c r="G38" i="11"/>
  <c r="F38" i="11"/>
  <c r="D38" i="11"/>
  <c r="J38" i="11" s="1"/>
  <c r="C38" i="11"/>
  <c r="G37" i="11"/>
  <c r="F37" i="11"/>
  <c r="D37" i="11"/>
  <c r="J37" i="11" s="1"/>
  <c r="C37" i="11"/>
  <c r="G36" i="11"/>
  <c r="F36" i="11"/>
  <c r="D36" i="11"/>
  <c r="J36" i="11" s="1"/>
  <c r="C36" i="11"/>
  <c r="G35" i="11"/>
  <c r="F35" i="11"/>
  <c r="D35" i="11"/>
  <c r="J35" i="11" s="1"/>
  <c r="C35" i="11"/>
  <c r="G34" i="11"/>
  <c r="F34" i="11"/>
  <c r="D34" i="11"/>
  <c r="J34" i="11" s="1"/>
  <c r="C34" i="11"/>
  <c r="G33" i="11"/>
  <c r="F33" i="11"/>
  <c r="D33" i="11"/>
  <c r="J33" i="11" s="1"/>
  <c r="C33" i="11"/>
  <c r="G32" i="11"/>
  <c r="F32" i="11"/>
  <c r="D32" i="11"/>
  <c r="J32" i="11" s="1"/>
  <c r="C32" i="11"/>
  <c r="G31" i="11"/>
  <c r="F31" i="11"/>
  <c r="D31" i="11"/>
  <c r="J31" i="11" s="1"/>
  <c r="C31" i="11"/>
  <c r="G30" i="11"/>
  <c r="F30" i="11"/>
  <c r="D30" i="11"/>
  <c r="J30" i="11" s="1"/>
  <c r="C30" i="11"/>
  <c r="G29" i="11"/>
  <c r="F29" i="11"/>
  <c r="D29" i="11"/>
  <c r="J29" i="11" s="1"/>
  <c r="C29" i="11"/>
  <c r="G28" i="11"/>
  <c r="F28" i="11"/>
  <c r="D28" i="11"/>
  <c r="J28" i="11" s="1"/>
  <c r="C28" i="11"/>
  <c r="G27" i="11"/>
  <c r="F27" i="11"/>
  <c r="D27" i="11"/>
  <c r="J27" i="11" s="1"/>
  <c r="C27" i="11"/>
  <c r="G26" i="11"/>
  <c r="F26" i="11"/>
  <c r="D26" i="11"/>
  <c r="J26" i="11" s="1"/>
  <c r="C26" i="11"/>
  <c r="G25" i="11"/>
  <c r="F25" i="11"/>
  <c r="D25" i="11"/>
  <c r="J25" i="11" s="1"/>
  <c r="C25" i="11"/>
  <c r="G24" i="11"/>
  <c r="F24" i="11"/>
  <c r="D24" i="11"/>
  <c r="J24" i="11" s="1"/>
  <c r="C24" i="11"/>
  <c r="G23" i="11"/>
  <c r="F23" i="11"/>
  <c r="D23" i="11"/>
  <c r="J23" i="11" s="1"/>
  <c r="C23" i="11"/>
  <c r="G22" i="11"/>
  <c r="F22" i="11"/>
  <c r="D22" i="11"/>
  <c r="J22" i="11" s="1"/>
  <c r="C22" i="11"/>
  <c r="L21" i="11"/>
  <c r="I21" i="11"/>
  <c r="F21" i="11"/>
  <c r="G21" i="11" s="1"/>
  <c r="C21" i="11"/>
  <c r="D21" i="11" s="1"/>
  <c r="F20" i="11"/>
  <c r="G20" i="11" s="1"/>
  <c r="H20" i="11" s="1"/>
  <c r="I20" i="11" s="1"/>
  <c r="C20" i="11"/>
  <c r="D20" i="11" s="1"/>
  <c r="F19" i="11"/>
  <c r="G19" i="11" s="1"/>
  <c r="H19" i="11" s="1"/>
  <c r="I19" i="11" s="1"/>
  <c r="C19" i="11"/>
  <c r="D19" i="11" s="1"/>
  <c r="F18" i="11"/>
  <c r="G18" i="11" s="1"/>
  <c r="H18" i="11" s="1"/>
  <c r="I18" i="11" s="1"/>
  <c r="C18" i="11"/>
  <c r="D18" i="11" s="1"/>
  <c r="F17" i="11"/>
  <c r="G17" i="11" s="1"/>
  <c r="H17" i="11" s="1"/>
  <c r="I17" i="11" s="1"/>
  <c r="C17" i="11"/>
  <c r="D17" i="11" s="1"/>
  <c r="F16" i="11"/>
  <c r="G16" i="11" s="1"/>
  <c r="G40" i="11" s="1"/>
  <c r="C16" i="11"/>
  <c r="D16" i="11" s="1"/>
  <c r="C901" i="10"/>
  <c r="C900" i="10"/>
  <c r="C899" i="10"/>
  <c r="C898" i="10"/>
  <c r="C897" i="10"/>
  <c r="C896" i="10"/>
  <c r="C895" i="10"/>
  <c r="C894" i="10"/>
  <c r="C893" i="10"/>
  <c r="C892" i="10"/>
  <c r="C891" i="10"/>
  <c r="C890" i="10"/>
  <c r="C889" i="10"/>
  <c r="C888" i="10"/>
  <c r="C887" i="10"/>
  <c r="C886" i="10"/>
  <c r="C885" i="10"/>
  <c r="C884" i="10"/>
  <c r="C883" i="10"/>
  <c r="C882" i="10"/>
  <c r="C881" i="10"/>
  <c r="C880" i="10"/>
  <c r="C879" i="10"/>
  <c r="C878" i="10"/>
  <c r="C877" i="10"/>
  <c r="C876" i="10"/>
  <c r="C875" i="10"/>
  <c r="C874" i="10"/>
  <c r="C873" i="10"/>
  <c r="C872" i="10"/>
  <c r="C871" i="10"/>
  <c r="C870" i="10"/>
  <c r="C869" i="10"/>
  <c r="C868" i="10"/>
  <c r="C867" i="10"/>
  <c r="C866" i="10"/>
  <c r="C865" i="10"/>
  <c r="C864" i="10"/>
  <c r="C863" i="10"/>
  <c r="C862" i="10"/>
  <c r="C861" i="10"/>
  <c r="C860" i="10"/>
  <c r="C859" i="10"/>
  <c r="C858" i="10"/>
  <c r="C857" i="10"/>
  <c r="C856" i="10"/>
  <c r="C855" i="10"/>
  <c r="C854" i="10"/>
  <c r="C853" i="10"/>
  <c r="C852" i="10"/>
  <c r="C851" i="10"/>
  <c r="C850" i="10"/>
  <c r="C849" i="10"/>
  <c r="C848" i="10"/>
  <c r="C847" i="10"/>
  <c r="C846" i="10"/>
  <c r="C845" i="10"/>
  <c r="C844" i="10"/>
  <c r="C843" i="10"/>
  <c r="C842" i="10"/>
  <c r="F38" i="10"/>
  <c r="G38" i="10" s="1"/>
  <c r="D38" i="10"/>
  <c r="C38" i="10"/>
  <c r="G37" i="10"/>
  <c r="F37" i="10"/>
  <c r="D37" i="10"/>
  <c r="J37" i="10" s="1"/>
  <c r="C37" i="10"/>
  <c r="G36" i="10"/>
  <c r="F36" i="10"/>
  <c r="D36" i="10"/>
  <c r="J36" i="10" s="1"/>
  <c r="C36" i="10"/>
  <c r="G35" i="10"/>
  <c r="F35" i="10"/>
  <c r="D35" i="10"/>
  <c r="J35" i="10" s="1"/>
  <c r="C35" i="10"/>
  <c r="G34" i="10"/>
  <c r="F34" i="10"/>
  <c r="D34" i="10"/>
  <c r="J34" i="10" s="1"/>
  <c r="C34" i="10"/>
  <c r="G33" i="10"/>
  <c r="F33" i="10"/>
  <c r="D33" i="10"/>
  <c r="J33" i="10" s="1"/>
  <c r="C33" i="10"/>
  <c r="G32" i="10"/>
  <c r="F32" i="10"/>
  <c r="D32" i="10"/>
  <c r="J32" i="10" s="1"/>
  <c r="C32" i="10"/>
  <c r="G31" i="10"/>
  <c r="F31" i="10"/>
  <c r="D31" i="10"/>
  <c r="J31" i="10" s="1"/>
  <c r="C31" i="10"/>
  <c r="G30" i="10"/>
  <c r="F30" i="10"/>
  <c r="D30" i="10"/>
  <c r="J30" i="10" s="1"/>
  <c r="C30" i="10"/>
  <c r="G29" i="10"/>
  <c r="F29" i="10"/>
  <c r="D29" i="10"/>
  <c r="J29" i="10" s="1"/>
  <c r="C29" i="10"/>
  <c r="G28" i="10"/>
  <c r="F28" i="10"/>
  <c r="D28" i="10"/>
  <c r="J28" i="10" s="1"/>
  <c r="C28" i="10"/>
  <c r="G27" i="10"/>
  <c r="F27" i="10"/>
  <c r="D27" i="10"/>
  <c r="C27" i="10"/>
  <c r="G26" i="10"/>
  <c r="F26" i="10"/>
  <c r="D26" i="10"/>
  <c r="J26" i="10" s="1"/>
  <c r="C26" i="10"/>
  <c r="G25" i="10"/>
  <c r="F25" i="10"/>
  <c r="D25" i="10"/>
  <c r="J25" i="10" s="1"/>
  <c r="C25" i="10"/>
  <c r="G24" i="10"/>
  <c r="F24" i="10"/>
  <c r="D24" i="10"/>
  <c r="J24" i="10" s="1"/>
  <c r="C24" i="10"/>
  <c r="G23" i="10"/>
  <c r="F23" i="10"/>
  <c r="D23" i="10"/>
  <c r="J23" i="10" s="1"/>
  <c r="C23" i="10"/>
  <c r="G22" i="10"/>
  <c r="F22" i="10"/>
  <c r="D22" i="10"/>
  <c r="J22" i="10" s="1"/>
  <c r="C22" i="10"/>
  <c r="G21" i="10"/>
  <c r="F21" i="10"/>
  <c r="D21" i="10"/>
  <c r="J21" i="10" s="1"/>
  <c r="C21" i="10"/>
  <c r="G20" i="10"/>
  <c r="F20" i="10"/>
  <c r="D20" i="10"/>
  <c r="J20" i="10" s="1"/>
  <c r="C20" i="10"/>
  <c r="G19" i="10"/>
  <c r="F19" i="10"/>
  <c r="D19" i="10"/>
  <c r="J19" i="10" s="1"/>
  <c r="C19" i="10"/>
  <c r="G18" i="10"/>
  <c r="F18" i="10"/>
  <c r="D18" i="10"/>
  <c r="J18" i="10" s="1"/>
  <c r="C18" i="10"/>
  <c r="G17" i="10"/>
  <c r="F17" i="10"/>
  <c r="D17" i="10"/>
  <c r="J17" i="10" s="1"/>
  <c r="C17" i="10"/>
  <c r="G16" i="10"/>
  <c r="F16" i="10"/>
  <c r="D16" i="10"/>
  <c r="J16" i="10" s="1"/>
  <c r="C16" i="10"/>
  <c r="G15" i="10"/>
  <c r="F15" i="10"/>
  <c r="D15" i="10"/>
  <c r="C15" i="10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C844" i="9"/>
  <c r="C843" i="9"/>
  <c r="F39" i="9"/>
  <c r="G39" i="9" s="1"/>
  <c r="C39" i="9"/>
  <c r="D39" i="9" s="1"/>
  <c r="F38" i="9"/>
  <c r="G38" i="9" s="1"/>
  <c r="D38" i="9"/>
  <c r="C38" i="9"/>
  <c r="F37" i="9"/>
  <c r="G37" i="9" s="1"/>
  <c r="C37" i="9"/>
  <c r="D37" i="9" s="1"/>
  <c r="G36" i="9"/>
  <c r="F36" i="9"/>
  <c r="D36" i="9"/>
  <c r="J36" i="9" s="1"/>
  <c r="C36" i="9"/>
  <c r="F35" i="9"/>
  <c r="G35" i="9" s="1"/>
  <c r="C35" i="9"/>
  <c r="D35" i="9" s="1"/>
  <c r="G34" i="9"/>
  <c r="F34" i="9"/>
  <c r="D34" i="9"/>
  <c r="J34" i="9" s="1"/>
  <c r="C34" i="9"/>
  <c r="F33" i="9"/>
  <c r="G33" i="9" s="1"/>
  <c r="C33" i="9"/>
  <c r="D33" i="9" s="1"/>
  <c r="G32" i="9"/>
  <c r="F32" i="9"/>
  <c r="D32" i="9"/>
  <c r="J32" i="9" s="1"/>
  <c r="C32" i="9"/>
  <c r="F31" i="9"/>
  <c r="G31" i="9" s="1"/>
  <c r="C31" i="9"/>
  <c r="D31" i="9" s="1"/>
  <c r="G30" i="9"/>
  <c r="F30" i="9"/>
  <c r="D30" i="9"/>
  <c r="J30" i="9" s="1"/>
  <c r="C30" i="9"/>
  <c r="F29" i="9"/>
  <c r="G29" i="9" s="1"/>
  <c r="C29" i="9"/>
  <c r="D29" i="9" s="1"/>
  <c r="G28" i="9"/>
  <c r="F28" i="9"/>
  <c r="D28" i="9"/>
  <c r="J28" i="9" s="1"/>
  <c r="C28" i="9"/>
  <c r="F27" i="9"/>
  <c r="G27" i="9" s="1"/>
  <c r="C27" i="9"/>
  <c r="D27" i="9" s="1"/>
  <c r="G26" i="9"/>
  <c r="F26" i="9"/>
  <c r="D26" i="9"/>
  <c r="J26" i="9" s="1"/>
  <c r="C26" i="9"/>
  <c r="F25" i="9"/>
  <c r="G25" i="9" s="1"/>
  <c r="C25" i="9"/>
  <c r="D25" i="9" s="1"/>
  <c r="G24" i="9"/>
  <c r="F24" i="9"/>
  <c r="D24" i="9"/>
  <c r="J24" i="9" s="1"/>
  <c r="C24" i="9"/>
  <c r="F23" i="9"/>
  <c r="G23" i="9" s="1"/>
  <c r="C23" i="9"/>
  <c r="D23" i="9" s="1"/>
  <c r="G22" i="9"/>
  <c r="F22" i="9"/>
  <c r="D22" i="9"/>
  <c r="J22" i="9" s="1"/>
  <c r="C22" i="9"/>
  <c r="F21" i="9"/>
  <c r="G21" i="9" s="1"/>
  <c r="C21" i="9"/>
  <c r="D21" i="9" s="1"/>
  <c r="G20" i="9"/>
  <c r="F20" i="9"/>
  <c r="D20" i="9"/>
  <c r="J20" i="9" s="1"/>
  <c r="C20" i="9"/>
  <c r="F19" i="9"/>
  <c r="G19" i="9" s="1"/>
  <c r="C19" i="9"/>
  <c r="D19" i="9" s="1"/>
  <c r="G18" i="9"/>
  <c r="F18" i="9"/>
  <c r="D18" i="9"/>
  <c r="J18" i="9" s="1"/>
  <c r="C18" i="9"/>
  <c r="F17" i="9"/>
  <c r="G17" i="9" s="1"/>
  <c r="C17" i="9"/>
  <c r="D17" i="9" s="1"/>
  <c r="G16" i="9"/>
  <c r="F16" i="9"/>
  <c r="D16" i="9"/>
  <c r="J16" i="9" s="1"/>
  <c r="C16" i="9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F39" i="8"/>
  <c r="G39" i="8" s="1"/>
  <c r="H39" i="8" s="1"/>
  <c r="I39" i="8" s="1"/>
  <c r="D39" i="8"/>
  <c r="C39" i="8"/>
  <c r="G38" i="8"/>
  <c r="F38" i="8"/>
  <c r="D38" i="8"/>
  <c r="J38" i="8" s="1"/>
  <c r="C38" i="8"/>
  <c r="G37" i="8"/>
  <c r="F37" i="8"/>
  <c r="D37" i="8"/>
  <c r="J37" i="8" s="1"/>
  <c r="C37" i="8"/>
  <c r="G36" i="8"/>
  <c r="F36" i="8"/>
  <c r="D36" i="8"/>
  <c r="J36" i="8" s="1"/>
  <c r="C36" i="8"/>
  <c r="G35" i="8"/>
  <c r="F35" i="8"/>
  <c r="D35" i="8"/>
  <c r="J35" i="8" s="1"/>
  <c r="C35" i="8"/>
  <c r="G34" i="8"/>
  <c r="F34" i="8"/>
  <c r="D34" i="8"/>
  <c r="J34" i="8" s="1"/>
  <c r="C34" i="8"/>
  <c r="G33" i="8"/>
  <c r="F33" i="8"/>
  <c r="D33" i="8"/>
  <c r="J33" i="8" s="1"/>
  <c r="C33" i="8"/>
  <c r="G32" i="8"/>
  <c r="F32" i="8"/>
  <c r="D32" i="8"/>
  <c r="J32" i="8" s="1"/>
  <c r="C32" i="8"/>
  <c r="G31" i="8"/>
  <c r="F31" i="8"/>
  <c r="D31" i="8"/>
  <c r="J31" i="8" s="1"/>
  <c r="C31" i="8"/>
  <c r="G30" i="8"/>
  <c r="F30" i="8"/>
  <c r="D30" i="8"/>
  <c r="J30" i="8" s="1"/>
  <c r="C30" i="8"/>
  <c r="G29" i="8"/>
  <c r="F29" i="8"/>
  <c r="D29" i="8"/>
  <c r="J29" i="8" s="1"/>
  <c r="C29" i="8"/>
  <c r="G28" i="8"/>
  <c r="F28" i="8"/>
  <c r="D28" i="8"/>
  <c r="J28" i="8" s="1"/>
  <c r="C28" i="8"/>
  <c r="G27" i="8"/>
  <c r="F27" i="8"/>
  <c r="D27" i="8"/>
  <c r="J27" i="8" s="1"/>
  <c r="C27" i="8"/>
  <c r="G26" i="8"/>
  <c r="F26" i="8"/>
  <c r="D26" i="8"/>
  <c r="J26" i="8" s="1"/>
  <c r="C26" i="8"/>
  <c r="G25" i="8"/>
  <c r="F25" i="8"/>
  <c r="D25" i="8"/>
  <c r="J25" i="8" s="1"/>
  <c r="C25" i="8"/>
  <c r="G24" i="8"/>
  <c r="F24" i="8"/>
  <c r="D24" i="8"/>
  <c r="J24" i="8" s="1"/>
  <c r="C24" i="8"/>
  <c r="G23" i="8"/>
  <c r="F23" i="8"/>
  <c r="D23" i="8"/>
  <c r="J23" i="8" s="1"/>
  <c r="C23" i="8"/>
  <c r="G22" i="8"/>
  <c r="F22" i="8"/>
  <c r="D22" i="8"/>
  <c r="J22" i="8" s="1"/>
  <c r="C22" i="8"/>
  <c r="G21" i="8"/>
  <c r="F21" i="8"/>
  <c r="D21" i="8"/>
  <c r="J21" i="8" s="1"/>
  <c r="C21" i="8"/>
  <c r="G20" i="8"/>
  <c r="F20" i="8"/>
  <c r="D20" i="8"/>
  <c r="J20" i="8" s="1"/>
  <c r="C20" i="8"/>
  <c r="G19" i="8"/>
  <c r="F19" i="8"/>
  <c r="D19" i="8"/>
  <c r="J19" i="8" s="1"/>
  <c r="C19" i="8"/>
  <c r="G18" i="8"/>
  <c r="F18" i="8"/>
  <c r="D18" i="8"/>
  <c r="J18" i="8" s="1"/>
  <c r="C18" i="8"/>
  <c r="G17" i="8"/>
  <c r="F17" i="8"/>
  <c r="D17" i="8"/>
  <c r="J17" i="8" s="1"/>
  <c r="C17" i="8"/>
  <c r="G16" i="8"/>
  <c r="F16" i="8"/>
  <c r="F40" i="8" s="1"/>
  <c r="D16" i="8"/>
  <c r="J16" i="8" s="1"/>
  <c r="C16" i="8"/>
  <c r="C40" i="8" s="1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C844" i="7"/>
  <c r="C843" i="7"/>
  <c r="F39" i="7"/>
  <c r="G39" i="7" s="1"/>
  <c r="H39" i="7" s="1"/>
  <c r="I39" i="7" s="1"/>
  <c r="D39" i="7"/>
  <c r="C39" i="7"/>
  <c r="G38" i="7"/>
  <c r="F38" i="7"/>
  <c r="D38" i="7"/>
  <c r="J38" i="7" s="1"/>
  <c r="C38" i="7"/>
  <c r="G37" i="7"/>
  <c r="F37" i="7"/>
  <c r="D37" i="7"/>
  <c r="J37" i="7" s="1"/>
  <c r="C37" i="7"/>
  <c r="G36" i="7"/>
  <c r="F36" i="7"/>
  <c r="D36" i="7"/>
  <c r="J36" i="7" s="1"/>
  <c r="C36" i="7"/>
  <c r="G35" i="7"/>
  <c r="F35" i="7"/>
  <c r="D35" i="7"/>
  <c r="J35" i="7" s="1"/>
  <c r="C35" i="7"/>
  <c r="G34" i="7"/>
  <c r="F34" i="7"/>
  <c r="D34" i="7"/>
  <c r="J34" i="7" s="1"/>
  <c r="C34" i="7"/>
  <c r="G33" i="7"/>
  <c r="F33" i="7"/>
  <c r="D33" i="7"/>
  <c r="J33" i="7" s="1"/>
  <c r="C33" i="7"/>
  <c r="G32" i="7"/>
  <c r="F32" i="7"/>
  <c r="D32" i="7"/>
  <c r="J32" i="7" s="1"/>
  <c r="C32" i="7"/>
  <c r="G31" i="7"/>
  <c r="F31" i="7"/>
  <c r="D31" i="7"/>
  <c r="J31" i="7" s="1"/>
  <c r="C31" i="7"/>
  <c r="G30" i="7"/>
  <c r="F30" i="7"/>
  <c r="D30" i="7"/>
  <c r="J30" i="7" s="1"/>
  <c r="C30" i="7"/>
  <c r="G29" i="7"/>
  <c r="F29" i="7"/>
  <c r="D29" i="7"/>
  <c r="J29" i="7" s="1"/>
  <c r="C29" i="7"/>
  <c r="G28" i="7"/>
  <c r="F28" i="7"/>
  <c r="D28" i="7"/>
  <c r="J28" i="7" s="1"/>
  <c r="C28" i="7"/>
  <c r="G27" i="7"/>
  <c r="F27" i="7"/>
  <c r="D27" i="7"/>
  <c r="J27" i="7" s="1"/>
  <c r="C27" i="7"/>
  <c r="G26" i="7"/>
  <c r="F26" i="7"/>
  <c r="D26" i="7"/>
  <c r="J26" i="7" s="1"/>
  <c r="C26" i="7"/>
  <c r="G25" i="7"/>
  <c r="F25" i="7"/>
  <c r="D25" i="7"/>
  <c r="J25" i="7" s="1"/>
  <c r="C25" i="7"/>
  <c r="G24" i="7"/>
  <c r="F24" i="7"/>
  <c r="D24" i="7"/>
  <c r="J24" i="7" s="1"/>
  <c r="C24" i="7"/>
  <c r="G23" i="7"/>
  <c r="F23" i="7"/>
  <c r="D23" i="7"/>
  <c r="J23" i="7" s="1"/>
  <c r="C23" i="7"/>
  <c r="G22" i="7"/>
  <c r="F22" i="7"/>
  <c r="D22" i="7"/>
  <c r="J22" i="7" s="1"/>
  <c r="C22" i="7"/>
  <c r="G21" i="7"/>
  <c r="F21" i="7"/>
  <c r="D21" i="7"/>
  <c r="J21" i="7" s="1"/>
  <c r="C21" i="7"/>
  <c r="G20" i="7"/>
  <c r="F20" i="7"/>
  <c r="D20" i="7"/>
  <c r="J20" i="7" s="1"/>
  <c r="C20" i="7"/>
  <c r="G19" i="7"/>
  <c r="F19" i="7"/>
  <c r="D19" i="7"/>
  <c r="J19" i="7" s="1"/>
  <c r="C19" i="7"/>
  <c r="G18" i="7"/>
  <c r="F18" i="7"/>
  <c r="D18" i="7"/>
  <c r="J18" i="7" s="1"/>
  <c r="C18" i="7"/>
  <c r="G17" i="7"/>
  <c r="F17" i="7"/>
  <c r="D17" i="7"/>
  <c r="J17" i="7" s="1"/>
  <c r="C17" i="7"/>
  <c r="F16" i="7"/>
  <c r="G16" i="7" s="1"/>
  <c r="C16" i="7"/>
  <c r="D16" i="7" s="1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F39" i="6"/>
  <c r="G39" i="6" s="1"/>
  <c r="H39" i="6" s="1"/>
  <c r="I39" i="6" s="1"/>
  <c r="C39" i="6"/>
  <c r="D39" i="6" s="1"/>
  <c r="F38" i="6"/>
  <c r="G38" i="6" s="1"/>
  <c r="H38" i="6" s="1"/>
  <c r="I38" i="6" s="1"/>
  <c r="C38" i="6"/>
  <c r="D38" i="6" s="1"/>
  <c r="F37" i="6"/>
  <c r="G37" i="6" s="1"/>
  <c r="H37" i="6" s="1"/>
  <c r="I37" i="6" s="1"/>
  <c r="C37" i="6"/>
  <c r="D37" i="6" s="1"/>
  <c r="F36" i="6"/>
  <c r="G36" i="6" s="1"/>
  <c r="H36" i="6" s="1"/>
  <c r="I36" i="6" s="1"/>
  <c r="C36" i="6"/>
  <c r="D36" i="6" s="1"/>
  <c r="F35" i="6"/>
  <c r="G35" i="6" s="1"/>
  <c r="H35" i="6" s="1"/>
  <c r="I35" i="6" s="1"/>
  <c r="C35" i="6"/>
  <c r="D35" i="6" s="1"/>
  <c r="F34" i="6"/>
  <c r="G34" i="6" s="1"/>
  <c r="H34" i="6" s="1"/>
  <c r="I34" i="6" s="1"/>
  <c r="C34" i="6"/>
  <c r="D34" i="6" s="1"/>
  <c r="F33" i="6"/>
  <c r="G33" i="6" s="1"/>
  <c r="J33" i="6" s="1"/>
  <c r="C33" i="6"/>
  <c r="D33" i="6" s="1"/>
  <c r="G32" i="6"/>
  <c r="F32" i="6"/>
  <c r="D32" i="6"/>
  <c r="C32" i="6"/>
  <c r="G31" i="6"/>
  <c r="F31" i="6"/>
  <c r="D31" i="6"/>
  <c r="C31" i="6"/>
  <c r="G30" i="6"/>
  <c r="F30" i="6"/>
  <c r="D30" i="6"/>
  <c r="C30" i="6"/>
  <c r="G29" i="6"/>
  <c r="F29" i="6"/>
  <c r="D29" i="6"/>
  <c r="C29" i="6"/>
  <c r="G28" i="6"/>
  <c r="F28" i="6"/>
  <c r="D28" i="6"/>
  <c r="C28" i="6"/>
  <c r="G27" i="6"/>
  <c r="F27" i="6"/>
  <c r="D27" i="6"/>
  <c r="C27" i="6"/>
  <c r="G26" i="6"/>
  <c r="F26" i="6"/>
  <c r="D26" i="6"/>
  <c r="C26" i="6"/>
  <c r="G25" i="6"/>
  <c r="F25" i="6"/>
  <c r="D25" i="6"/>
  <c r="C25" i="6"/>
  <c r="G24" i="6"/>
  <c r="F24" i="6"/>
  <c r="D24" i="6"/>
  <c r="C24" i="6"/>
  <c r="G23" i="6"/>
  <c r="F23" i="6"/>
  <c r="D23" i="6"/>
  <c r="C23" i="6"/>
  <c r="G22" i="6"/>
  <c r="F22" i="6"/>
  <c r="D22" i="6"/>
  <c r="C22" i="6"/>
  <c r="G21" i="6"/>
  <c r="F21" i="6"/>
  <c r="D21" i="6"/>
  <c r="C21" i="6"/>
  <c r="G20" i="6"/>
  <c r="F20" i="6"/>
  <c r="D20" i="6"/>
  <c r="C20" i="6"/>
  <c r="G19" i="6"/>
  <c r="F19" i="6"/>
  <c r="D19" i="6"/>
  <c r="C19" i="6"/>
  <c r="G18" i="6"/>
  <c r="F18" i="6"/>
  <c r="D18" i="6"/>
  <c r="C18" i="6"/>
  <c r="G17" i="6"/>
  <c r="F17" i="6"/>
  <c r="D17" i="6"/>
  <c r="C17" i="6"/>
  <c r="G16" i="6"/>
  <c r="G40" i="6" s="1"/>
  <c r="F16" i="6"/>
  <c r="D16" i="6"/>
  <c r="D40" i="6" s="1"/>
  <c r="J40" i="6" s="1"/>
  <c r="C16" i="6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F39" i="5"/>
  <c r="G39" i="5" s="1"/>
  <c r="C39" i="5"/>
  <c r="D39" i="5" s="1"/>
  <c r="F38" i="5"/>
  <c r="G38" i="5" s="1"/>
  <c r="D38" i="5"/>
  <c r="C38" i="5"/>
  <c r="F37" i="5"/>
  <c r="G37" i="5" s="1"/>
  <c r="C37" i="5"/>
  <c r="D37" i="5" s="1"/>
  <c r="G36" i="5"/>
  <c r="F36" i="5"/>
  <c r="D36" i="5"/>
  <c r="J36" i="5" s="1"/>
  <c r="C36" i="5"/>
  <c r="F35" i="5"/>
  <c r="G35" i="5" s="1"/>
  <c r="C35" i="5"/>
  <c r="D35" i="5" s="1"/>
  <c r="G34" i="5"/>
  <c r="F34" i="5"/>
  <c r="D34" i="5"/>
  <c r="J34" i="5" s="1"/>
  <c r="C34" i="5"/>
  <c r="F33" i="5"/>
  <c r="G33" i="5" s="1"/>
  <c r="C33" i="5"/>
  <c r="D33" i="5" s="1"/>
  <c r="G32" i="5"/>
  <c r="F32" i="5"/>
  <c r="D32" i="5"/>
  <c r="J32" i="5" s="1"/>
  <c r="C32" i="5"/>
  <c r="F31" i="5"/>
  <c r="G31" i="5" s="1"/>
  <c r="C31" i="5"/>
  <c r="D31" i="5" s="1"/>
  <c r="G30" i="5"/>
  <c r="F30" i="5"/>
  <c r="D30" i="5"/>
  <c r="J30" i="5" s="1"/>
  <c r="C30" i="5"/>
  <c r="F29" i="5"/>
  <c r="G29" i="5" s="1"/>
  <c r="C29" i="5"/>
  <c r="D29" i="5" s="1"/>
  <c r="G28" i="5"/>
  <c r="F28" i="5"/>
  <c r="D28" i="5"/>
  <c r="J28" i="5" s="1"/>
  <c r="C28" i="5"/>
  <c r="F27" i="5"/>
  <c r="G27" i="5" s="1"/>
  <c r="C27" i="5"/>
  <c r="D27" i="5" s="1"/>
  <c r="G26" i="5"/>
  <c r="F26" i="5"/>
  <c r="D26" i="5"/>
  <c r="J26" i="5" s="1"/>
  <c r="C26" i="5"/>
  <c r="F25" i="5"/>
  <c r="G25" i="5" s="1"/>
  <c r="C25" i="5"/>
  <c r="D25" i="5" s="1"/>
  <c r="G24" i="5"/>
  <c r="F24" i="5"/>
  <c r="D24" i="5"/>
  <c r="J24" i="5" s="1"/>
  <c r="C24" i="5"/>
  <c r="F23" i="5"/>
  <c r="G23" i="5" s="1"/>
  <c r="C23" i="5"/>
  <c r="D23" i="5" s="1"/>
  <c r="G22" i="5"/>
  <c r="F22" i="5"/>
  <c r="D22" i="5"/>
  <c r="J22" i="5" s="1"/>
  <c r="C22" i="5"/>
  <c r="F21" i="5"/>
  <c r="G21" i="5" s="1"/>
  <c r="C21" i="5"/>
  <c r="D21" i="5" s="1"/>
  <c r="G20" i="5"/>
  <c r="F20" i="5"/>
  <c r="D20" i="5"/>
  <c r="J20" i="5" s="1"/>
  <c r="C20" i="5"/>
  <c r="F19" i="5"/>
  <c r="G19" i="5" s="1"/>
  <c r="C19" i="5"/>
  <c r="D19" i="5" s="1"/>
  <c r="G18" i="5"/>
  <c r="F18" i="5"/>
  <c r="D18" i="5"/>
  <c r="J18" i="5" s="1"/>
  <c r="C18" i="5"/>
  <c r="F17" i="5"/>
  <c r="G17" i="5" s="1"/>
  <c r="C17" i="5"/>
  <c r="D17" i="5" s="1"/>
  <c r="G16" i="5"/>
  <c r="F16" i="5"/>
  <c r="D16" i="5"/>
  <c r="J16" i="5" s="1"/>
  <c r="C16" i="5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G39" i="4"/>
  <c r="F39" i="4"/>
  <c r="D39" i="4"/>
  <c r="J39" i="4" s="1"/>
  <c r="C39" i="4"/>
  <c r="G38" i="4"/>
  <c r="F38" i="4"/>
  <c r="D38" i="4"/>
  <c r="J38" i="4" s="1"/>
  <c r="C38" i="4"/>
  <c r="G37" i="4"/>
  <c r="F37" i="4"/>
  <c r="D37" i="4"/>
  <c r="J37" i="4" s="1"/>
  <c r="C37" i="4"/>
  <c r="G36" i="4"/>
  <c r="F36" i="4"/>
  <c r="D36" i="4"/>
  <c r="J36" i="4" s="1"/>
  <c r="C36" i="4"/>
  <c r="G35" i="4"/>
  <c r="F35" i="4"/>
  <c r="D35" i="4"/>
  <c r="J35" i="4" s="1"/>
  <c r="C35" i="4"/>
  <c r="G34" i="4"/>
  <c r="F34" i="4"/>
  <c r="D34" i="4"/>
  <c r="J34" i="4" s="1"/>
  <c r="C34" i="4"/>
  <c r="G33" i="4"/>
  <c r="F33" i="4"/>
  <c r="D33" i="4"/>
  <c r="J33" i="4" s="1"/>
  <c r="C33" i="4"/>
  <c r="G32" i="4"/>
  <c r="F32" i="4"/>
  <c r="D32" i="4"/>
  <c r="J32" i="4" s="1"/>
  <c r="C32" i="4"/>
  <c r="G31" i="4"/>
  <c r="F31" i="4"/>
  <c r="D31" i="4"/>
  <c r="J31" i="4" s="1"/>
  <c r="C31" i="4"/>
  <c r="G30" i="4"/>
  <c r="F30" i="4"/>
  <c r="D30" i="4"/>
  <c r="J30" i="4" s="1"/>
  <c r="C30" i="4"/>
  <c r="G29" i="4"/>
  <c r="F29" i="4"/>
  <c r="D29" i="4"/>
  <c r="J29" i="4" s="1"/>
  <c r="C29" i="4"/>
  <c r="G28" i="4"/>
  <c r="F28" i="4"/>
  <c r="D28" i="4"/>
  <c r="J28" i="4" s="1"/>
  <c r="C28" i="4"/>
  <c r="G27" i="4"/>
  <c r="F27" i="4"/>
  <c r="D27" i="4"/>
  <c r="J27" i="4" s="1"/>
  <c r="C27" i="4"/>
  <c r="G26" i="4"/>
  <c r="F26" i="4"/>
  <c r="D26" i="4"/>
  <c r="J26" i="4" s="1"/>
  <c r="C26" i="4"/>
  <c r="G25" i="4"/>
  <c r="F25" i="4"/>
  <c r="D25" i="4"/>
  <c r="J25" i="4" s="1"/>
  <c r="C25" i="4"/>
  <c r="G24" i="4"/>
  <c r="F24" i="4"/>
  <c r="D24" i="4"/>
  <c r="J24" i="4" s="1"/>
  <c r="C24" i="4"/>
  <c r="G23" i="4"/>
  <c r="F23" i="4"/>
  <c r="D23" i="4"/>
  <c r="J23" i="4" s="1"/>
  <c r="C23" i="4"/>
  <c r="G22" i="4"/>
  <c r="F22" i="4"/>
  <c r="D22" i="4"/>
  <c r="J22" i="4" s="1"/>
  <c r="C22" i="4"/>
  <c r="G21" i="4"/>
  <c r="F21" i="4"/>
  <c r="D21" i="4"/>
  <c r="J21" i="4" s="1"/>
  <c r="C21" i="4"/>
  <c r="G20" i="4"/>
  <c r="F20" i="4"/>
  <c r="D20" i="4"/>
  <c r="J20" i="4" s="1"/>
  <c r="C20" i="4"/>
  <c r="G19" i="4"/>
  <c r="F19" i="4"/>
  <c r="D19" i="4"/>
  <c r="J19" i="4" s="1"/>
  <c r="C19" i="4"/>
  <c r="G18" i="4"/>
  <c r="F18" i="4"/>
  <c r="D18" i="4"/>
  <c r="J18" i="4" s="1"/>
  <c r="C18" i="4"/>
  <c r="G17" i="4"/>
  <c r="F17" i="4"/>
  <c r="D17" i="4"/>
  <c r="J17" i="4" s="1"/>
  <c r="C17" i="4"/>
  <c r="G16" i="4"/>
  <c r="F16" i="4"/>
  <c r="D16" i="4"/>
  <c r="C16" i="4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F39" i="3"/>
  <c r="G39" i="3" s="1"/>
  <c r="D39" i="3"/>
  <c r="C39" i="3"/>
  <c r="G38" i="3"/>
  <c r="F38" i="3"/>
  <c r="D38" i="3"/>
  <c r="J38" i="3" s="1"/>
  <c r="C38" i="3"/>
  <c r="G37" i="3"/>
  <c r="F37" i="3"/>
  <c r="D37" i="3"/>
  <c r="J37" i="3" s="1"/>
  <c r="C37" i="3"/>
  <c r="G36" i="3"/>
  <c r="F36" i="3"/>
  <c r="D36" i="3"/>
  <c r="J36" i="3" s="1"/>
  <c r="C36" i="3"/>
  <c r="G35" i="3"/>
  <c r="F35" i="3"/>
  <c r="D35" i="3"/>
  <c r="J35" i="3" s="1"/>
  <c r="C35" i="3"/>
  <c r="G34" i="3"/>
  <c r="F34" i="3"/>
  <c r="D34" i="3"/>
  <c r="J34" i="3" s="1"/>
  <c r="C34" i="3"/>
  <c r="G33" i="3"/>
  <c r="F33" i="3"/>
  <c r="D33" i="3"/>
  <c r="J33" i="3" s="1"/>
  <c r="C33" i="3"/>
  <c r="G32" i="3"/>
  <c r="F32" i="3"/>
  <c r="D32" i="3"/>
  <c r="J32" i="3" s="1"/>
  <c r="C32" i="3"/>
  <c r="G31" i="3"/>
  <c r="F31" i="3"/>
  <c r="D31" i="3"/>
  <c r="J31" i="3" s="1"/>
  <c r="C31" i="3"/>
  <c r="G30" i="3"/>
  <c r="F30" i="3"/>
  <c r="D30" i="3"/>
  <c r="J30" i="3" s="1"/>
  <c r="C30" i="3"/>
  <c r="G29" i="3"/>
  <c r="F29" i="3"/>
  <c r="D29" i="3"/>
  <c r="J29" i="3" s="1"/>
  <c r="C29" i="3"/>
  <c r="G28" i="3"/>
  <c r="F28" i="3"/>
  <c r="D28" i="3"/>
  <c r="J28" i="3" s="1"/>
  <c r="C28" i="3"/>
  <c r="G27" i="3"/>
  <c r="F27" i="3"/>
  <c r="D27" i="3"/>
  <c r="J27" i="3" s="1"/>
  <c r="C27" i="3"/>
  <c r="G26" i="3"/>
  <c r="F26" i="3"/>
  <c r="D26" i="3"/>
  <c r="J26" i="3" s="1"/>
  <c r="C26" i="3"/>
  <c r="G25" i="3"/>
  <c r="F25" i="3"/>
  <c r="D25" i="3"/>
  <c r="J25" i="3" s="1"/>
  <c r="C25" i="3"/>
  <c r="G24" i="3"/>
  <c r="F24" i="3"/>
  <c r="D24" i="3"/>
  <c r="J24" i="3" s="1"/>
  <c r="C24" i="3"/>
  <c r="G23" i="3"/>
  <c r="F23" i="3"/>
  <c r="D23" i="3"/>
  <c r="J23" i="3" s="1"/>
  <c r="C23" i="3"/>
  <c r="G22" i="3"/>
  <c r="F22" i="3"/>
  <c r="D22" i="3"/>
  <c r="J22" i="3" s="1"/>
  <c r="C22" i="3"/>
  <c r="G21" i="3"/>
  <c r="F21" i="3"/>
  <c r="D21" i="3"/>
  <c r="J21" i="3" s="1"/>
  <c r="C21" i="3"/>
  <c r="G20" i="3"/>
  <c r="F20" i="3"/>
  <c r="D20" i="3"/>
  <c r="J20" i="3" s="1"/>
  <c r="C20" i="3"/>
  <c r="G19" i="3"/>
  <c r="F19" i="3"/>
  <c r="D19" i="3"/>
  <c r="J19" i="3" s="1"/>
  <c r="C19" i="3"/>
  <c r="G18" i="3"/>
  <c r="F18" i="3"/>
  <c r="D18" i="3"/>
  <c r="J18" i="3" s="1"/>
  <c r="C18" i="3"/>
  <c r="G17" i="3"/>
  <c r="F17" i="3"/>
  <c r="D17" i="3"/>
  <c r="J17" i="3" s="1"/>
  <c r="C17" i="3"/>
  <c r="G16" i="3"/>
  <c r="F16" i="3"/>
  <c r="D16" i="3"/>
  <c r="C16" i="3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F39" i="2"/>
  <c r="G39" i="2" s="1"/>
  <c r="H39" i="2" s="1"/>
  <c r="I39" i="2" s="1"/>
  <c r="D39" i="2"/>
  <c r="C39" i="2"/>
  <c r="G38" i="2"/>
  <c r="F38" i="2"/>
  <c r="D38" i="2"/>
  <c r="J38" i="2" s="1"/>
  <c r="C38" i="2"/>
  <c r="G37" i="2"/>
  <c r="F37" i="2"/>
  <c r="D37" i="2"/>
  <c r="J37" i="2" s="1"/>
  <c r="C37" i="2"/>
  <c r="G36" i="2"/>
  <c r="F36" i="2"/>
  <c r="D36" i="2"/>
  <c r="J36" i="2" s="1"/>
  <c r="C36" i="2"/>
  <c r="G35" i="2"/>
  <c r="F35" i="2"/>
  <c r="D35" i="2"/>
  <c r="J35" i="2" s="1"/>
  <c r="C35" i="2"/>
  <c r="G34" i="2"/>
  <c r="F34" i="2"/>
  <c r="D34" i="2"/>
  <c r="J34" i="2" s="1"/>
  <c r="C34" i="2"/>
  <c r="G33" i="2"/>
  <c r="F33" i="2"/>
  <c r="D33" i="2"/>
  <c r="J33" i="2" s="1"/>
  <c r="C33" i="2"/>
  <c r="G32" i="2"/>
  <c r="F32" i="2"/>
  <c r="D32" i="2"/>
  <c r="J32" i="2" s="1"/>
  <c r="C32" i="2"/>
  <c r="G31" i="2"/>
  <c r="F31" i="2"/>
  <c r="D31" i="2"/>
  <c r="J31" i="2" s="1"/>
  <c r="C31" i="2"/>
  <c r="G30" i="2"/>
  <c r="F30" i="2"/>
  <c r="D30" i="2"/>
  <c r="J30" i="2" s="1"/>
  <c r="C30" i="2"/>
  <c r="G29" i="2"/>
  <c r="F29" i="2"/>
  <c r="D29" i="2"/>
  <c r="J29" i="2" s="1"/>
  <c r="C29" i="2"/>
  <c r="G28" i="2"/>
  <c r="F28" i="2"/>
  <c r="D28" i="2"/>
  <c r="J28" i="2" s="1"/>
  <c r="C28" i="2"/>
  <c r="G27" i="2"/>
  <c r="F27" i="2"/>
  <c r="D27" i="2"/>
  <c r="J27" i="2" s="1"/>
  <c r="C27" i="2"/>
  <c r="G26" i="2"/>
  <c r="F26" i="2"/>
  <c r="D26" i="2"/>
  <c r="J26" i="2" s="1"/>
  <c r="C26" i="2"/>
  <c r="G25" i="2"/>
  <c r="H25" i="2" s="1"/>
  <c r="I25" i="2" s="1"/>
  <c r="F25" i="2"/>
  <c r="D25" i="2"/>
  <c r="C25" i="2"/>
  <c r="G24" i="2"/>
  <c r="F24" i="2"/>
  <c r="D24" i="2"/>
  <c r="J24" i="2" s="1"/>
  <c r="C24" i="2"/>
  <c r="G23" i="2"/>
  <c r="F23" i="2"/>
  <c r="D23" i="2"/>
  <c r="J23" i="2" s="1"/>
  <c r="C23" i="2"/>
  <c r="G22" i="2"/>
  <c r="F22" i="2"/>
  <c r="D22" i="2"/>
  <c r="J22" i="2" s="1"/>
  <c r="C22" i="2"/>
  <c r="G21" i="2"/>
  <c r="F21" i="2"/>
  <c r="D21" i="2"/>
  <c r="J21" i="2" s="1"/>
  <c r="C21" i="2"/>
  <c r="G20" i="2"/>
  <c r="F20" i="2"/>
  <c r="D20" i="2"/>
  <c r="J20" i="2" s="1"/>
  <c r="C20" i="2"/>
  <c r="G19" i="2"/>
  <c r="F19" i="2"/>
  <c r="D19" i="2"/>
  <c r="J19" i="2" s="1"/>
  <c r="C19" i="2"/>
  <c r="G18" i="2"/>
  <c r="F18" i="2"/>
  <c r="D18" i="2"/>
  <c r="J18" i="2" s="1"/>
  <c r="C18" i="2"/>
  <c r="G17" i="2"/>
  <c r="F17" i="2"/>
  <c r="D17" i="2"/>
  <c r="J17" i="2" s="1"/>
  <c r="C17" i="2"/>
  <c r="G16" i="2"/>
  <c r="F16" i="2"/>
  <c r="D16" i="2"/>
  <c r="D40" i="2" s="1"/>
  <c r="C16" i="2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G41" i="1"/>
  <c r="H41" i="1" s="1"/>
  <c r="I41" i="1" s="1"/>
  <c r="F41" i="1"/>
  <c r="D41" i="1"/>
  <c r="J41" i="1" s="1"/>
  <c r="C41" i="1"/>
  <c r="G40" i="1"/>
  <c r="H40" i="1" s="1"/>
  <c r="I40" i="1" s="1"/>
  <c r="F40" i="1"/>
  <c r="D40" i="1"/>
  <c r="J40" i="1" s="1"/>
  <c r="C40" i="1"/>
  <c r="G39" i="1"/>
  <c r="H39" i="1" s="1"/>
  <c r="I39" i="1" s="1"/>
  <c r="F39" i="1"/>
  <c r="D39" i="1"/>
  <c r="J39" i="1" s="1"/>
  <c r="C39" i="1"/>
  <c r="G38" i="1"/>
  <c r="H38" i="1" s="1"/>
  <c r="I38" i="1" s="1"/>
  <c r="F38" i="1"/>
  <c r="D38" i="1"/>
  <c r="J38" i="1" s="1"/>
  <c r="C38" i="1"/>
  <c r="G37" i="1"/>
  <c r="H37" i="1" s="1"/>
  <c r="I37" i="1" s="1"/>
  <c r="F37" i="1"/>
  <c r="D37" i="1"/>
  <c r="J37" i="1" s="1"/>
  <c r="C37" i="1"/>
  <c r="G36" i="1"/>
  <c r="H36" i="1" s="1"/>
  <c r="I36" i="1" s="1"/>
  <c r="F36" i="1"/>
  <c r="D36" i="1"/>
  <c r="J36" i="1" s="1"/>
  <c r="C36" i="1"/>
  <c r="G35" i="1"/>
  <c r="H35" i="1" s="1"/>
  <c r="I35" i="1" s="1"/>
  <c r="F35" i="1"/>
  <c r="D35" i="1"/>
  <c r="J35" i="1" s="1"/>
  <c r="C35" i="1"/>
  <c r="G34" i="1"/>
  <c r="H34" i="1" s="1"/>
  <c r="I34" i="1" s="1"/>
  <c r="F34" i="1"/>
  <c r="D34" i="1"/>
  <c r="J34" i="1" s="1"/>
  <c r="C34" i="1"/>
  <c r="G33" i="1"/>
  <c r="H33" i="1" s="1"/>
  <c r="I33" i="1" s="1"/>
  <c r="F33" i="1"/>
  <c r="D33" i="1"/>
  <c r="J33" i="1" s="1"/>
  <c r="C33" i="1"/>
  <c r="G32" i="1"/>
  <c r="H32" i="1" s="1"/>
  <c r="I32" i="1" s="1"/>
  <c r="F32" i="1"/>
  <c r="D32" i="1"/>
  <c r="J32" i="1" s="1"/>
  <c r="C32" i="1"/>
  <c r="G31" i="1"/>
  <c r="H31" i="1" s="1"/>
  <c r="I31" i="1" s="1"/>
  <c r="F31" i="1"/>
  <c r="D31" i="1"/>
  <c r="J31" i="1" s="1"/>
  <c r="C31" i="1"/>
  <c r="G30" i="1"/>
  <c r="H30" i="1" s="1"/>
  <c r="I30" i="1" s="1"/>
  <c r="F30" i="1"/>
  <c r="D30" i="1"/>
  <c r="J30" i="1" s="1"/>
  <c r="C30" i="1"/>
  <c r="G29" i="1"/>
  <c r="H29" i="1" s="1"/>
  <c r="I29" i="1" s="1"/>
  <c r="F29" i="1"/>
  <c r="D29" i="1"/>
  <c r="J29" i="1" s="1"/>
  <c r="C29" i="1"/>
  <c r="G28" i="1"/>
  <c r="H28" i="1" s="1"/>
  <c r="I28" i="1" s="1"/>
  <c r="F28" i="1"/>
  <c r="D28" i="1"/>
  <c r="J28" i="1" s="1"/>
  <c r="C28" i="1"/>
  <c r="G27" i="1"/>
  <c r="H27" i="1" s="1"/>
  <c r="I27" i="1" s="1"/>
  <c r="F27" i="1"/>
  <c r="D27" i="1"/>
  <c r="J27" i="1" s="1"/>
  <c r="C27" i="1"/>
  <c r="G26" i="1"/>
  <c r="H26" i="1" s="1"/>
  <c r="I26" i="1" s="1"/>
  <c r="F26" i="1"/>
  <c r="D26" i="1"/>
  <c r="J26" i="1" s="1"/>
  <c r="C26" i="1"/>
  <c r="G25" i="1"/>
  <c r="H25" i="1" s="1"/>
  <c r="I25" i="1" s="1"/>
  <c r="F25" i="1"/>
  <c r="D25" i="1"/>
  <c r="J25" i="1" s="1"/>
  <c r="C25" i="1"/>
  <c r="G24" i="1"/>
  <c r="H24" i="1" s="1"/>
  <c r="I24" i="1" s="1"/>
  <c r="F24" i="1"/>
  <c r="D24" i="1"/>
  <c r="J24" i="1" s="1"/>
  <c r="C24" i="1"/>
  <c r="G23" i="1"/>
  <c r="H23" i="1" s="1"/>
  <c r="I23" i="1" s="1"/>
  <c r="F23" i="1"/>
  <c r="D23" i="1"/>
  <c r="J23" i="1" s="1"/>
  <c r="C23" i="1"/>
  <c r="G22" i="1"/>
  <c r="H22" i="1" s="1"/>
  <c r="I22" i="1" s="1"/>
  <c r="F22" i="1"/>
  <c r="D22" i="1"/>
  <c r="J22" i="1" s="1"/>
  <c r="C22" i="1"/>
  <c r="G21" i="1"/>
  <c r="H21" i="1" s="1"/>
  <c r="I21" i="1" s="1"/>
  <c r="F21" i="1"/>
  <c r="D21" i="1"/>
  <c r="J21" i="1" s="1"/>
  <c r="C21" i="1"/>
  <c r="G20" i="1"/>
  <c r="H20" i="1" s="1"/>
  <c r="I20" i="1" s="1"/>
  <c r="F20" i="1"/>
  <c r="D20" i="1"/>
  <c r="J20" i="1" s="1"/>
  <c r="C20" i="1"/>
  <c r="G19" i="1"/>
  <c r="H19" i="1" s="1"/>
  <c r="I19" i="1" s="1"/>
  <c r="F19" i="1"/>
  <c r="D19" i="1"/>
  <c r="J19" i="1" s="1"/>
  <c r="C19" i="1"/>
  <c r="G18" i="1"/>
  <c r="H18" i="1" s="1"/>
  <c r="I18" i="1" s="1"/>
  <c r="F18" i="1"/>
  <c r="D18" i="1"/>
  <c r="D42" i="1" s="1"/>
  <c r="C18" i="1"/>
  <c r="J38" i="10" l="1"/>
  <c r="J17" i="9"/>
  <c r="J19" i="9"/>
  <c r="J21" i="9"/>
  <c r="J23" i="9"/>
  <c r="J25" i="9"/>
  <c r="J27" i="9"/>
  <c r="J29" i="9"/>
  <c r="J31" i="9"/>
  <c r="J33" i="9"/>
  <c r="J35" i="9"/>
  <c r="J37" i="9"/>
  <c r="J38" i="9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8" i="8"/>
  <c r="I38" i="8" s="1"/>
  <c r="J39" i="8"/>
  <c r="H17" i="7"/>
  <c r="I17" i="7" s="1"/>
  <c r="H18" i="7"/>
  <c r="I18" i="7" s="1"/>
  <c r="H19" i="7"/>
  <c r="I19" i="7" s="1"/>
  <c r="H20" i="7"/>
  <c r="I20" i="7" s="1"/>
  <c r="H21" i="7"/>
  <c r="I21" i="7" s="1"/>
  <c r="H22" i="7"/>
  <c r="I22" i="7" s="1"/>
  <c r="H23" i="7"/>
  <c r="I23" i="7" s="1"/>
  <c r="H24" i="7"/>
  <c r="I24" i="7" s="1"/>
  <c r="H25" i="7"/>
  <c r="I25" i="7" s="1"/>
  <c r="H26" i="7"/>
  <c r="I26" i="7" s="1"/>
  <c r="H27" i="7"/>
  <c r="I27" i="7" s="1"/>
  <c r="H28" i="7"/>
  <c r="I28" i="7" s="1"/>
  <c r="H29" i="7"/>
  <c r="I29" i="7" s="1"/>
  <c r="H30" i="7"/>
  <c r="I30" i="7" s="1"/>
  <c r="H31" i="7"/>
  <c r="I31" i="7" s="1"/>
  <c r="H32" i="7"/>
  <c r="I32" i="7" s="1"/>
  <c r="H33" i="7"/>
  <c r="I33" i="7" s="1"/>
  <c r="H34" i="7"/>
  <c r="I34" i="7" s="1"/>
  <c r="H35" i="7"/>
  <c r="I35" i="7" s="1"/>
  <c r="H36" i="7"/>
  <c r="I36" i="7" s="1"/>
  <c r="H37" i="7"/>
  <c r="I37" i="7" s="1"/>
  <c r="H38" i="7"/>
  <c r="I38" i="7" s="1"/>
  <c r="J39" i="7"/>
  <c r="H17" i="6"/>
  <c r="I17" i="6" s="1"/>
  <c r="L17" i="6" s="1"/>
  <c r="H18" i="6"/>
  <c r="I18" i="6" s="1"/>
  <c r="L18" i="6" s="1"/>
  <c r="H19" i="6"/>
  <c r="I19" i="6" s="1"/>
  <c r="L19" i="6" s="1"/>
  <c r="H20" i="6"/>
  <c r="I20" i="6" s="1"/>
  <c r="L20" i="6" s="1"/>
  <c r="H21" i="6"/>
  <c r="I21" i="6" s="1"/>
  <c r="L21" i="6" s="1"/>
  <c r="H22" i="6"/>
  <c r="I22" i="6" s="1"/>
  <c r="L22" i="6" s="1"/>
  <c r="H23" i="6"/>
  <c r="I23" i="6" s="1"/>
  <c r="L23" i="6" s="1"/>
  <c r="H24" i="6"/>
  <c r="I24" i="6" s="1"/>
  <c r="L24" i="6" s="1"/>
  <c r="H25" i="6"/>
  <c r="I25" i="6" s="1"/>
  <c r="L25" i="6" s="1"/>
  <c r="H26" i="6"/>
  <c r="I26" i="6" s="1"/>
  <c r="L26" i="6" s="1"/>
  <c r="H27" i="6"/>
  <c r="I27" i="6" s="1"/>
  <c r="L27" i="6" s="1"/>
  <c r="H28" i="6"/>
  <c r="I28" i="6" s="1"/>
  <c r="L28" i="6" s="1"/>
  <c r="H29" i="6"/>
  <c r="I29" i="6" s="1"/>
  <c r="L29" i="6" s="1"/>
  <c r="H30" i="6"/>
  <c r="I30" i="6" s="1"/>
  <c r="L30" i="6" s="1"/>
  <c r="H31" i="6"/>
  <c r="I31" i="6" s="1"/>
  <c r="L31" i="6" s="1"/>
  <c r="H32" i="6"/>
  <c r="I32" i="6" s="1"/>
  <c r="J38" i="5"/>
  <c r="H16" i="3"/>
  <c r="I16" i="3" s="1"/>
  <c r="J39" i="3"/>
  <c r="H17" i="2"/>
  <c r="I17" i="2" s="1"/>
  <c r="H18" i="2"/>
  <c r="I18" i="2" s="1"/>
  <c r="H22" i="2"/>
  <c r="I22" i="2" s="1"/>
  <c r="H16" i="2"/>
  <c r="I16" i="2" s="1"/>
  <c r="H19" i="2"/>
  <c r="I19" i="2" s="1"/>
  <c r="H20" i="2"/>
  <c r="I20" i="2" s="1"/>
  <c r="H21" i="2"/>
  <c r="I21" i="2" s="1"/>
  <c r="H23" i="2"/>
  <c r="I23" i="2" s="1"/>
  <c r="H24" i="2"/>
  <c r="I24" i="2" s="1"/>
  <c r="J25" i="2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J39" i="2"/>
  <c r="L20" i="1"/>
  <c r="L21" i="1"/>
  <c r="L25" i="1"/>
  <c r="L30" i="1"/>
  <c r="L31" i="1"/>
  <c r="L33" i="1"/>
  <c r="L34" i="1"/>
  <c r="L35" i="1"/>
  <c r="L36" i="1"/>
  <c r="L38" i="1"/>
  <c r="L39" i="1"/>
  <c r="L40" i="1"/>
  <c r="L41" i="1"/>
  <c r="G42" i="1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G40" i="2"/>
  <c r="D40" i="3"/>
  <c r="J16" i="3"/>
  <c r="G40" i="3"/>
  <c r="D40" i="4"/>
  <c r="J16" i="4"/>
  <c r="H16" i="4"/>
  <c r="I16" i="4" s="1"/>
  <c r="L16" i="4" s="1"/>
  <c r="H17" i="4"/>
  <c r="I17" i="4" s="1"/>
  <c r="L17" i="4" s="1"/>
  <c r="H18" i="4"/>
  <c r="I18" i="4" s="1"/>
  <c r="L18" i="4" s="1"/>
  <c r="H19" i="4"/>
  <c r="I19" i="4" s="1"/>
  <c r="L19" i="4" s="1"/>
  <c r="H20" i="4"/>
  <c r="I20" i="4" s="1"/>
  <c r="L20" i="4" s="1"/>
  <c r="H21" i="4"/>
  <c r="I21" i="4" s="1"/>
  <c r="L21" i="4" s="1"/>
  <c r="H22" i="4"/>
  <c r="I22" i="4" s="1"/>
  <c r="L22" i="4" s="1"/>
  <c r="H23" i="4"/>
  <c r="I23" i="4" s="1"/>
  <c r="L23" i="4" s="1"/>
  <c r="H24" i="4"/>
  <c r="I24" i="4" s="1"/>
  <c r="L24" i="4" s="1"/>
  <c r="H25" i="4"/>
  <c r="I25" i="4" s="1"/>
  <c r="L25" i="4" s="1"/>
  <c r="H26" i="4"/>
  <c r="I26" i="4" s="1"/>
  <c r="L26" i="4" s="1"/>
  <c r="H27" i="4"/>
  <c r="I27" i="4" s="1"/>
  <c r="L27" i="4" s="1"/>
  <c r="H28" i="4"/>
  <c r="I28" i="4" s="1"/>
  <c r="L28" i="4" s="1"/>
  <c r="H29" i="4"/>
  <c r="I29" i="4" s="1"/>
  <c r="L29" i="4" s="1"/>
  <c r="H30" i="4"/>
  <c r="I30" i="4" s="1"/>
  <c r="L30" i="4" s="1"/>
  <c r="H31" i="4"/>
  <c r="I31" i="4" s="1"/>
  <c r="L31" i="4" s="1"/>
  <c r="H32" i="4"/>
  <c r="I32" i="4" s="1"/>
  <c r="L32" i="4" s="1"/>
  <c r="H33" i="4"/>
  <c r="I33" i="4" s="1"/>
  <c r="L33" i="4" s="1"/>
  <c r="H34" i="4"/>
  <c r="I34" i="4" s="1"/>
  <c r="L34" i="4" s="1"/>
  <c r="H35" i="4"/>
  <c r="I35" i="4" s="1"/>
  <c r="L35" i="4" s="1"/>
  <c r="H36" i="4"/>
  <c r="I36" i="4" s="1"/>
  <c r="L36" i="4" s="1"/>
  <c r="H37" i="4"/>
  <c r="I37" i="4" s="1"/>
  <c r="L37" i="4" s="1"/>
  <c r="H38" i="4"/>
  <c r="I38" i="4" s="1"/>
  <c r="L38" i="4" s="1"/>
  <c r="H39" i="4"/>
  <c r="I39" i="4" s="1"/>
  <c r="L39" i="4" s="1"/>
  <c r="J17" i="5"/>
  <c r="J19" i="5"/>
  <c r="J21" i="5"/>
  <c r="J23" i="5"/>
  <c r="J25" i="5"/>
  <c r="J27" i="5"/>
  <c r="J29" i="5"/>
  <c r="J31" i="5"/>
  <c r="J33" i="5"/>
  <c r="J35" i="5"/>
  <c r="J37" i="5"/>
  <c r="J39" i="5"/>
  <c r="L18" i="1"/>
  <c r="L19" i="1"/>
  <c r="L22" i="1"/>
  <c r="L23" i="1"/>
  <c r="L24" i="1"/>
  <c r="L26" i="1"/>
  <c r="L27" i="1"/>
  <c r="L28" i="1"/>
  <c r="L29" i="1"/>
  <c r="L32" i="1"/>
  <c r="L37" i="1"/>
  <c r="J18" i="1"/>
  <c r="J16" i="2"/>
  <c r="L16" i="3"/>
  <c r="H17" i="3"/>
  <c r="I17" i="3" s="1"/>
  <c r="L17" i="3" s="1"/>
  <c r="H18" i="3"/>
  <c r="I18" i="3" s="1"/>
  <c r="L18" i="3" s="1"/>
  <c r="H19" i="3"/>
  <c r="I19" i="3" s="1"/>
  <c r="L19" i="3" s="1"/>
  <c r="H20" i="3"/>
  <c r="I20" i="3" s="1"/>
  <c r="L20" i="3" s="1"/>
  <c r="H21" i="3"/>
  <c r="I21" i="3" s="1"/>
  <c r="L21" i="3" s="1"/>
  <c r="H22" i="3"/>
  <c r="I22" i="3" s="1"/>
  <c r="L22" i="3" s="1"/>
  <c r="H23" i="3"/>
  <c r="I23" i="3" s="1"/>
  <c r="L23" i="3" s="1"/>
  <c r="H24" i="3"/>
  <c r="I24" i="3" s="1"/>
  <c r="L24" i="3" s="1"/>
  <c r="H25" i="3"/>
  <c r="I25" i="3" s="1"/>
  <c r="L25" i="3" s="1"/>
  <c r="H26" i="3"/>
  <c r="I26" i="3" s="1"/>
  <c r="L26" i="3" s="1"/>
  <c r="H27" i="3"/>
  <c r="I27" i="3" s="1"/>
  <c r="L27" i="3" s="1"/>
  <c r="H28" i="3"/>
  <c r="I28" i="3" s="1"/>
  <c r="L28" i="3" s="1"/>
  <c r="H29" i="3"/>
  <c r="I29" i="3" s="1"/>
  <c r="L29" i="3" s="1"/>
  <c r="H30" i="3"/>
  <c r="I30" i="3" s="1"/>
  <c r="L30" i="3" s="1"/>
  <c r="H31" i="3"/>
  <c r="I31" i="3" s="1"/>
  <c r="L31" i="3" s="1"/>
  <c r="H32" i="3"/>
  <c r="I32" i="3" s="1"/>
  <c r="L32" i="3" s="1"/>
  <c r="H33" i="3"/>
  <c r="I33" i="3" s="1"/>
  <c r="L33" i="3" s="1"/>
  <c r="H34" i="3"/>
  <c r="I34" i="3" s="1"/>
  <c r="L34" i="3" s="1"/>
  <c r="H35" i="3"/>
  <c r="I35" i="3" s="1"/>
  <c r="L35" i="3" s="1"/>
  <c r="H36" i="3"/>
  <c r="I36" i="3" s="1"/>
  <c r="L36" i="3" s="1"/>
  <c r="H37" i="3"/>
  <c r="I37" i="3" s="1"/>
  <c r="L37" i="3" s="1"/>
  <c r="H38" i="3"/>
  <c r="I38" i="3" s="1"/>
  <c r="L38" i="3" s="1"/>
  <c r="H39" i="3"/>
  <c r="I39" i="3" s="1"/>
  <c r="L39" i="3" s="1"/>
  <c r="G40" i="4"/>
  <c r="H16" i="6"/>
  <c r="I16" i="6" s="1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L33" i="6"/>
  <c r="H33" i="6"/>
  <c r="I33" i="6" s="1"/>
  <c r="L34" i="6"/>
  <c r="J34" i="6"/>
  <c r="L35" i="6"/>
  <c r="J35" i="6"/>
  <c r="L36" i="6"/>
  <c r="J36" i="6"/>
  <c r="L37" i="6"/>
  <c r="J37" i="6"/>
  <c r="L38" i="6"/>
  <c r="J38" i="6"/>
  <c r="L39" i="6"/>
  <c r="J39" i="6"/>
  <c r="D40" i="7"/>
  <c r="J16" i="7"/>
  <c r="L16" i="7"/>
  <c r="H40" i="6"/>
  <c r="I40" i="6" s="1"/>
  <c r="L16" i="6"/>
  <c r="L32" i="6"/>
  <c r="J32" i="6"/>
  <c r="H16" i="7"/>
  <c r="I16" i="7" s="1"/>
  <c r="G40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D40" i="8"/>
  <c r="G40" i="8"/>
  <c r="G40" i="9"/>
  <c r="H39" i="9"/>
  <c r="I39" i="9" s="1"/>
  <c r="L39" i="9" s="1"/>
  <c r="D40" i="9"/>
  <c r="D39" i="10"/>
  <c r="J15" i="10"/>
  <c r="G39" i="10"/>
  <c r="H39" i="10" s="1"/>
  <c r="I39" i="10" s="1"/>
  <c r="H15" i="10"/>
  <c r="I15" i="10" s="1"/>
  <c r="L15" i="10"/>
  <c r="H16" i="10"/>
  <c r="I16" i="10" s="1"/>
  <c r="L16" i="10"/>
  <c r="H17" i="10"/>
  <c r="I17" i="10" s="1"/>
  <c r="L17" i="10"/>
  <c r="H18" i="10"/>
  <c r="I18" i="10" s="1"/>
  <c r="L18" i="10"/>
  <c r="H19" i="10"/>
  <c r="I19" i="10" s="1"/>
  <c r="L19" i="10"/>
  <c r="H20" i="10"/>
  <c r="I20" i="10" s="1"/>
  <c r="L20" i="10"/>
  <c r="H21" i="10"/>
  <c r="I21" i="10" s="1"/>
  <c r="L21" i="10"/>
  <c r="H22" i="10"/>
  <c r="I22" i="10" s="1"/>
  <c r="L22" i="10"/>
  <c r="H23" i="10"/>
  <c r="I23" i="10" s="1"/>
  <c r="L23" i="10"/>
  <c r="H24" i="10"/>
  <c r="I24" i="10" s="1"/>
  <c r="L24" i="10"/>
  <c r="H25" i="10"/>
  <c r="I25" i="10" s="1"/>
  <c r="L25" i="10"/>
  <c r="H26" i="10"/>
  <c r="I26" i="10" s="1"/>
  <c r="L26" i="10"/>
  <c r="J27" i="10"/>
  <c r="H27" i="10"/>
  <c r="I27" i="10" s="1"/>
  <c r="L27" i="10" s="1"/>
  <c r="J39" i="9"/>
  <c r="H28" i="10"/>
  <c r="I28" i="10" s="1"/>
  <c r="L28" i="10"/>
  <c r="H29" i="10"/>
  <c r="I29" i="10" s="1"/>
  <c r="L29" i="10" s="1"/>
  <c r="H30" i="10"/>
  <c r="I30" i="10" s="1"/>
  <c r="L30" i="10" s="1"/>
  <c r="H31" i="10"/>
  <c r="I31" i="10" s="1"/>
  <c r="L31" i="10" s="1"/>
  <c r="H32" i="10"/>
  <c r="I32" i="10" s="1"/>
  <c r="L32" i="10" s="1"/>
  <c r="H33" i="10"/>
  <c r="I33" i="10" s="1"/>
  <c r="L33" i="10" s="1"/>
  <c r="H34" i="10"/>
  <c r="I34" i="10" s="1"/>
  <c r="L34" i="10" s="1"/>
  <c r="H35" i="10"/>
  <c r="I35" i="10" s="1"/>
  <c r="L35" i="10" s="1"/>
  <c r="H36" i="10"/>
  <c r="I36" i="10" s="1"/>
  <c r="L36" i="10" s="1"/>
  <c r="H37" i="10"/>
  <c r="I37" i="10" s="1"/>
  <c r="L37" i="10" s="1"/>
  <c r="H38" i="10"/>
  <c r="I38" i="10" s="1"/>
  <c r="L38" i="10" s="1"/>
  <c r="J16" i="11"/>
  <c r="J17" i="11"/>
  <c r="J18" i="11"/>
  <c r="J19" i="11"/>
  <c r="J20" i="11"/>
  <c r="H22" i="11"/>
  <c r="I22" i="11" s="1"/>
  <c r="L22" i="11" s="1"/>
  <c r="H23" i="11"/>
  <c r="I23" i="11" s="1"/>
  <c r="L23" i="11" s="1"/>
  <c r="H24" i="11"/>
  <c r="I24" i="11" s="1"/>
  <c r="L24" i="11" s="1"/>
  <c r="H25" i="11"/>
  <c r="I25" i="11" s="1"/>
  <c r="L25" i="11" s="1"/>
  <c r="H26" i="11"/>
  <c r="I26" i="11" s="1"/>
  <c r="L26" i="11" s="1"/>
  <c r="H27" i="11"/>
  <c r="I27" i="11" s="1"/>
  <c r="L27" i="11" s="1"/>
  <c r="H28" i="11"/>
  <c r="I28" i="11" s="1"/>
  <c r="L28" i="11" s="1"/>
  <c r="H29" i="11"/>
  <c r="I29" i="11" s="1"/>
  <c r="L29" i="11" s="1"/>
  <c r="H30" i="11"/>
  <c r="I30" i="11" s="1"/>
  <c r="L30" i="11" s="1"/>
  <c r="H31" i="11"/>
  <c r="I31" i="11" s="1"/>
  <c r="L31" i="11" s="1"/>
  <c r="H32" i="11"/>
  <c r="I32" i="11" s="1"/>
  <c r="L32" i="11" s="1"/>
  <c r="H33" i="11"/>
  <c r="I33" i="11" s="1"/>
  <c r="L33" i="11" s="1"/>
  <c r="H34" i="11"/>
  <c r="I34" i="11" s="1"/>
  <c r="L34" i="11" s="1"/>
  <c r="H35" i="11"/>
  <c r="I35" i="11" s="1"/>
  <c r="L35" i="11" s="1"/>
  <c r="H36" i="11"/>
  <c r="I36" i="11" s="1"/>
  <c r="L36" i="11" s="1"/>
  <c r="H37" i="11"/>
  <c r="I37" i="11" s="1"/>
  <c r="L37" i="11" s="1"/>
  <c r="H38" i="11"/>
  <c r="I38" i="11" s="1"/>
  <c r="L38" i="11" s="1"/>
  <c r="H39" i="11"/>
  <c r="I39" i="11" s="1"/>
  <c r="L39" i="11" s="1"/>
  <c r="D40" i="11"/>
  <c r="H16" i="11"/>
  <c r="I16" i="11" s="1"/>
  <c r="L16" i="11" s="1"/>
  <c r="L17" i="11"/>
  <c r="L18" i="11"/>
  <c r="L19" i="11"/>
  <c r="L20" i="11"/>
  <c r="J21" i="11"/>
  <c r="H40" i="9" l="1"/>
  <c r="I40" i="9" s="1"/>
  <c r="J40" i="9"/>
  <c r="J39" i="10"/>
</calcChain>
</file>

<file path=xl/sharedStrings.xml><?xml version="1.0" encoding="utf-8"?>
<sst xmlns="http://schemas.openxmlformats.org/spreadsheetml/2006/main" count="713" uniqueCount="133">
  <si>
    <r>
      <rPr>
        <b/>
        <sz val="9"/>
        <color indexed="18"/>
        <rFont val="Arial Cyr"/>
      </rPr>
      <t>Наименование потребителя</t>
    </r>
    <r>
      <rPr>
        <sz val="9"/>
        <color indexed="18"/>
        <rFont val="Arial Cyr"/>
      </rPr>
      <t xml:space="preserve"> ___ООО "Энерго-Сервис"_____</t>
    </r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</si>
  <si>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П/С КЗТЗ ул.Энгельса,115_</t>
    </r>
  </si>
  <si>
    <r>
      <rPr>
        <b/>
        <sz val="9"/>
        <color indexed="18"/>
        <rFont val="Arial Cyr"/>
      </rPr>
      <t xml:space="preserve">Номер присоединения  </t>
    </r>
    <r>
      <rPr>
        <sz val="9"/>
        <color indexed="18"/>
        <rFont val="Arial Cyr"/>
      </rPr>
      <t xml:space="preserve">   яч№8 ЦРП</t>
    </r>
  </si>
  <si>
    <r>
      <rPr>
        <b/>
        <sz val="9"/>
        <color indexed="18"/>
        <rFont val="Arial Cyr"/>
      </rPr>
      <t>Наименование присоединения</t>
    </r>
    <r>
      <rPr>
        <sz val="9"/>
        <color indexed="18"/>
        <rFont val="Arial Cyr"/>
      </rPr>
      <t xml:space="preserve">  ООО "Леруа Мерлен Восток"г.Курск</t>
    </r>
  </si>
  <si>
    <t>Протокол</t>
  </si>
  <si>
    <t>записи показаний электросчетчиков и вольтметров,а также определения</t>
  </si>
  <si>
    <t>нагрузок и компенсации реактивной мощности за 17 июня 2020 г.</t>
  </si>
  <si>
    <t>Измерительные тр-ры тока 200/5 ампер,напряжения 6000/100 вольт</t>
  </si>
  <si>
    <t>замерный час</t>
  </si>
  <si>
    <t>активн. Сч. №_1296521          Альфа А1800  Расч.коэф.2400</t>
  </si>
  <si>
    <t>Реакт.сч. №129621        Расч.коэф.2400</t>
  </si>
  <si>
    <t>Тангенс "фи"</t>
  </si>
  <si>
    <t>Косинус "ФИ"</t>
  </si>
  <si>
    <t xml:space="preserve"> Полная мощность ква</t>
  </si>
  <si>
    <t>Показания  вольтметра на стороне в-н</t>
  </si>
  <si>
    <t>Показания амперметра на стороне в-н</t>
  </si>
  <si>
    <t>Мощность БСК, мВар</t>
  </si>
  <si>
    <t>Показание Сч.</t>
  </si>
  <si>
    <t>Разность показат.</t>
  </si>
  <si>
    <t>Расх.акт .энер. за час (квт)</t>
  </si>
  <si>
    <t>Показание сч.</t>
  </si>
  <si>
    <t>Разность показан.</t>
  </si>
  <si>
    <t>Расх.реакт.энер.за час (квар)</t>
  </si>
  <si>
    <t>фактически установ.</t>
  </si>
  <si>
    <t>фактически работающая</t>
  </si>
  <si>
    <t>0-00</t>
  </si>
  <si>
    <t>1-00</t>
  </si>
  <si>
    <t>2-00</t>
  </si>
  <si>
    <t>3-00</t>
  </si>
  <si>
    <t>4-00</t>
  </si>
  <si>
    <t>5-00</t>
  </si>
  <si>
    <t>6-00</t>
  </si>
  <si>
    <t>7-00</t>
  </si>
  <si>
    <t>8-00</t>
  </si>
  <si>
    <t>9-00</t>
  </si>
  <si>
    <t>10-00</t>
  </si>
  <si>
    <t>11-00</t>
  </si>
  <si>
    <t>12-00</t>
  </si>
  <si>
    <t>13-00</t>
  </si>
  <si>
    <t>14-00</t>
  </si>
  <si>
    <t>15-00</t>
  </si>
  <si>
    <t>16-00</t>
  </si>
  <si>
    <t>17-00</t>
  </si>
  <si>
    <t>18-00</t>
  </si>
  <si>
    <t>19-00</t>
  </si>
  <si>
    <t>20-00</t>
  </si>
  <si>
    <t>21-00</t>
  </si>
  <si>
    <t>22-00</t>
  </si>
  <si>
    <t>23-00</t>
  </si>
  <si>
    <t>24-00</t>
  </si>
  <si>
    <t>Запись показаний  производили:</t>
  </si>
  <si>
    <t>Расчет производил</t>
  </si>
  <si>
    <t>Липская Е.Д. _______________</t>
  </si>
  <si>
    <t>Черноусова Р.П____________________</t>
  </si>
  <si>
    <t>(фамилия, имя, отчество,подпись)</t>
  </si>
  <si>
    <t>Горбачева Т.Н.__________</t>
  </si>
  <si>
    <t>Ответственное лицо</t>
  </si>
  <si>
    <t>Должность Инженер-энергетик -начальник участка КЗТЗ</t>
  </si>
  <si>
    <t>ФИО        Барков В.А.</t>
  </si>
  <si>
    <t>подпись __________________________</t>
  </si>
  <si>
    <r>
      <rPr>
        <b/>
        <sz val="9"/>
        <color indexed="18"/>
        <rFont val="Arial Cyr"/>
      </rPr>
      <t xml:space="preserve">Номер присоединения  </t>
    </r>
    <r>
      <rPr>
        <sz val="9"/>
        <color indexed="18"/>
        <rFont val="Arial Cyr"/>
      </rPr>
      <t xml:space="preserve">   яч№33ЦРП</t>
    </r>
  </si>
  <si>
    <t>активн. Сч. №1296522  Альфа А1800  Расч.коэф.2400</t>
  </si>
  <si>
    <t>Реакт.сч. №129622        Расч.коэф.2400</t>
  </si>
  <si>
    <r>
      <rPr>
        <b/>
        <sz val="9"/>
        <color indexed="18"/>
        <rFont val="Arial Cyr"/>
      </rPr>
      <t xml:space="preserve">Питающий центр </t>
    </r>
    <r>
      <rPr>
        <sz val="9"/>
        <color indexed="18"/>
        <rFont val="Arial Cyr"/>
      </rPr>
      <t xml:space="preserve">   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</si>
  <si>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яч№22ЦРП</t>
    </r>
  </si>
  <si>
    <t>Наименование присоединения  ООО "Лента"</t>
  </si>
  <si>
    <t>Измерительные тр-ры тока200/5 ампер,напряжения 6000/100 вольт</t>
  </si>
  <si>
    <t>активн. Сч.А1805 RL №-01296520Расч.коэф.2400</t>
  </si>
  <si>
    <t>Реактивн.сч.  Сч.А1805 RL №-01296520Расч.коэф.2400</t>
  </si>
  <si>
    <t>Расх. Акт.эл.эн. За час</t>
  </si>
  <si>
    <t>Расх.эл.эн.за час (квт)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</si>
  <si>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яч№41ЦРП</t>
    </r>
  </si>
  <si>
    <t>активн. Сч.А1805 RL №-01296519 Расч.коэф.2400</t>
  </si>
  <si>
    <t>Реактивн.сч.  Сч.А1805 RL №-01296519Расч.коэф.2400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</si>
  <si>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яч№25ЦРП</t>
    </r>
  </si>
  <si>
    <t>Наименование присоединения - отключен</t>
  </si>
  <si>
    <t xml:space="preserve">нагрузок и компенсации реактивной мощности за 17 июня 2020 г. </t>
  </si>
  <si>
    <t>активн. Сч. №_10118076_    Расч.коэф.2400</t>
  </si>
  <si>
    <t>Реактивн.сч. №___________ Расч.коэф. 2400</t>
  </si>
  <si>
    <r>
      <rPr>
        <b/>
        <sz val="9"/>
        <color indexed="18"/>
        <rFont val="Arial Cyr"/>
      </rPr>
      <t xml:space="preserve">Питающий центр  </t>
    </r>
    <r>
      <rPr>
        <sz val="9"/>
        <color indexed="18"/>
        <rFont val="Arial Cyr"/>
      </rPr>
      <t xml:space="preserve">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</si>
  <si>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яч№2 ТП ЦРП- ТП-274</t>
    </r>
  </si>
  <si>
    <r>
      <rPr>
        <b/>
        <sz val="9"/>
        <color indexed="18"/>
        <rFont val="Arial Cyr"/>
      </rPr>
      <t>Наименование присоединения</t>
    </r>
    <r>
      <rPr>
        <sz val="9"/>
        <color indexed="18"/>
        <rFont val="Arial Cyr"/>
      </rPr>
      <t xml:space="preserve">   АО "Курские электрические сети"</t>
    </r>
  </si>
  <si>
    <t>Измерительные тр-ры тока 300/5 ампер,напряжения 6000/100 вольт</t>
  </si>
  <si>
    <t>активн. Сч. №01203521    Расч.коэф._3600 ( внутренний коэф. Сч=1200)</t>
  </si>
  <si>
    <t>Реактивн.сч. №_01203521 Расч.коэф. №3600 ( внутренний коэф. Сч=1200)</t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</si>
  <si>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яч№15  ЦРП- ТП-702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</si>
  <si>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яч№16ЦРП-Жил/поселок</t>
    </r>
  </si>
  <si>
    <t>Измерительные тр-ры тока 400/5 ампер,напряжения 6000/100 вольт</t>
  </si>
  <si>
    <t>активн. Сч. №01061769    Расч.коэф._4800_</t>
  </si>
  <si>
    <t>Реактивн.сч. №_01061769   Расч.коэф. №_4800</t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</si>
  <si>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                   П/С КЗТЗ ул.Энгельса,115_</t>
    </r>
  </si>
  <si>
    <r>
      <rPr>
        <b/>
        <sz val="9"/>
        <color indexed="18"/>
        <rFont val="Arial Cyr"/>
      </rPr>
      <t xml:space="preserve">Номер присоединения </t>
    </r>
    <r>
      <rPr>
        <sz val="9"/>
        <color indexed="18"/>
        <rFont val="Arial Cyr"/>
      </rPr>
      <t xml:space="preserve">            яч№17ЦРП-Д/культуры</t>
    </r>
  </si>
  <si>
    <t>активн. Сч. №01061771    Расч.коэф._2400</t>
  </si>
  <si>
    <t>Реактивн.сч. №_01061771   Расч.коэф. №_2400</t>
  </si>
  <si>
    <r>
      <rPr>
        <b/>
        <sz val="9"/>
        <color indexed="18"/>
        <rFont val="Arial Cyr"/>
      </rPr>
      <t>Питающий центр</t>
    </r>
    <r>
      <rPr>
        <sz val="9"/>
        <color indexed="18"/>
        <rFont val="Arial Cyr"/>
      </rPr>
      <t xml:space="preserve">        П/С КЗТЗ ул.Энгельса,115_</t>
    </r>
  </si>
  <si>
    <r>
      <rPr>
        <b/>
        <sz val="9"/>
        <color indexed="18"/>
        <rFont val="Arial Cyr"/>
      </rPr>
      <t>Номер присоединения</t>
    </r>
    <r>
      <rPr>
        <sz val="9"/>
        <color indexed="18"/>
        <rFont val="Arial Cyr"/>
      </rPr>
      <t xml:space="preserve">     яч№30 ЦРП-Х/завод</t>
    </r>
  </si>
  <si>
    <t>активн. Сч. №01061776   Расч.коэф._2400_</t>
  </si>
  <si>
    <t>Реактивн.сч. №_01061776   Расч.коэф. №_2400</t>
  </si>
  <si>
    <t>Наименование потребителя ___ООО "Энерго-Сервис"_____</t>
  </si>
  <si>
    <t>Питающий центр                П/С КЗТЗ ул.Энгельса,115_</t>
  </si>
  <si>
    <t>Номер присоединения     яч№43ЦРП-ЖБИ</t>
  </si>
  <si>
    <t>Наименование присоединения   АО "ЖБИ"</t>
  </si>
  <si>
    <t>активн. Сч. №_01061773__    Расч.коэф._3600_</t>
  </si>
  <si>
    <t>Реактивн.сч. №_01061773   Расч.коэф. №_3600</t>
  </si>
  <si>
    <t>Суворова О.Ю.____________________</t>
  </si>
  <si>
    <t>Суворова О.Ю.___________________</t>
  </si>
  <si>
    <r>
      <rPr>
        <sz val="11"/>
        <color indexed="64"/>
        <rFont val="Calibri"/>
        <family val="2"/>
        <charset val="204"/>
      </rPr>
      <t xml:space="preserve">Перечень отклонений от нормальной схемы сети за 17 июля </t>
    </r>
    <r>
      <rPr>
        <sz val="11"/>
        <color indexed="64"/>
        <rFont val="Calibri"/>
        <family val="2"/>
        <charset val="204"/>
      </rPr>
      <t xml:space="preserve"> </t>
    </r>
    <r>
      <rPr>
        <sz val="11"/>
        <color indexed="64"/>
        <rFont val="Calibri"/>
        <family val="2"/>
        <charset val="204"/>
      </rPr>
      <t>2020 года</t>
    </r>
  </si>
  <si>
    <r>
      <rPr>
        <sz val="11"/>
        <color indexed="64"/>
        <rFont val="Calibri"/>
        <family val="2"/>
        <charset val="204"/>
      </rPr>
      <t>Приложение №2</t>
    </r>
  </si>
  <si>
    <r>
      <rPr>
        <sz val="11"/>
        <color indexed="64"/>
        <rFont val="Calibri"/>
        <family val="2"/>
        <charset val="204"/>
      </rPr>
      <t>Регион</t>
    </r>
  </si>
  <si>
    <r>
      <rPr>
        <sz val="11"/>
        <color indexed="64"/>
        <rFont val="Calibri"/>
        <family val="2"/>
        <charset val="204"/>
      </rPr>
      <t>Наименование энергообъекта</t>
    </r>
  </si>
  <si>
    <r>
      <rPr>
        <sz val="11"/>
        <color indexed="64"/>
        <rFont val="Calibri"/>
        <family val="2"/>
        <charset val="204"/>
      </rPr>
      <t>Тип коммутационного аппарата</t>
    </r>
  </si>
  <si>
    <r>
      <rPr>
        <sz val="11"/>
        <color indexed="64"/>
        <rFont val="Calibri"/>
        <family val="2"/>
        <charset val="204"/>
      </rPr>
      <t>Класс напряжения</t>
    </r>
  </si>
  <si>
    <r>
      <rPr>
        <sz val="11"/>
        <color indexed="64"/>
        <rFont val="Calibri"/>
        <family val="2"/>
        <charset val="204"/>
      </rPr>
      <t>Название коммутационного аппарата</t>
    </r>
  </si>
  <si>
    <r>
      <rPr>
        <sz val="11"/>
        <color indexed="64"/>
        <rFont val="Calibri"/>
        <family val="2"/>
        <charset val="204"/>
      </rPr>
      <t xml:space="preserve">Uid </t>
    </r>
    <r>
      <rPr>
        <sz val="11"/>
        <color indexed="64"/>
        <rFont val="Calibri"/>
        <family val="2"/>
        <charset val="204"/>
      </rPr>
      <t xml:space="preserve"> </t>
    </r>
    <r>
      <rPr>
        <sz val="11"/>
        <color indexed="64"/>
        <rFont val="Calibri"/>
        <family val="2"/>
        <charset val="204"/>
      </rPr>
      <t>аппарата</t>
    </r>
  </si>
  <si>
    <r>
      <rPr>
        <sz val="11"/>
        <color indexed="64"/>
        <rFont val="Calibri"/>
        <family val="2"/>
        <charset val="204"/>
      </rPr>
      <t>Нормальное состояние коммутационного аппарата</t>
    </r>
  </si>
  <si>
    <r>
      <rPr>
        <sz val="11"/>
        <color indexed="64"/>
        <rFont val="Calibri"/>
        <family val="2"/>
        <charset val="204"/>
      </rPr>
      <t>Фактичкское состояние коммутационного аппарата</t>
    </r>
  </si>
  <si>
    <r>
      <rPr>
        <sz val="11"/>
        <color indexed="64"/>
        <rFont val="Calibri"/>
        <family val="2"/>
        <charset val="204"/>
      </rPr>
      <t>Отклонение от нормального состояния</t>
    </r>
  </si>
  <si>
    <r>
      <rPr>
        <sz val="11"/>
        <color indexed="64"/>
        <rFont val="Calibri"/>
        <family val="2"/>
        <charset val="204"/>
      </rPr>
      <t>Курская обл.</t>
    </r>
  </si>
  <si>
    <r>
      <rPr>
        <sz val="11"/>
        <color indexed="64"/>
        <rFont val="Calibri"/>
        <family val="2"/>
        <charset val="204"/>
      </rPr>
      <t>ПС 35/6 КЗТЗ</t>
    </r>
  </si>
  <si>
    <r>
      <rPr>
        <sz val="11"/>
        <color indexed="64"/>
        <rFont val="Calibri"/>
        <family val="2"/>
        <charset val="204"/>
      </rPr>
      <t>МГГ-10</t>
    </r>
  </si>
  <si>
    <r>
      <rPr>
        <sz val="11"/>
        <color indexed="64"/>
        <rFont val="Calibri"/>
        <family val="2"/>
        <charset val="204"/>
      </rPr>
      <t>6 кВ</t>
    </r>
  </si>
  <si>
    <r>
      <rPr>
        <sz val="11"/>
        <color indexed="64"/>
        <rFont val="Calibri"/>
        <family val="2"/>
        <charset val="204"/>
      </rPr>
      <t>масляный выключатеть Т3 6 кВ</t>
    </r>
  </si>
  <si>
    <r>
      <rPr>
        <sz val="11"/>
        <color indexed="64"/>
        <rFont val="Calibri"/>
        <family val="2"/>
        <charset val="204"/>
      </rPr>
      <t>-</t>
    </r>
  </si>
  <si>
    <r>
      <rPr>
        <sz val="11"/>
        <color indexed="64"/>
        <rFont val="Calibri"/>
        <family val="2"/>
        <charset val="204"/>
      </rPr>
      <t>включён на 3сек</t>
    </r>
  </si>
  <si>
    <r>
      <rPr>
        <sz val="11"/>
        <color indexed="64"/>
        <rFont val="Calibri"/>
        <family val="2"/>
        <charset val="204"/>
      </rPr>
      <t>отключен</t>
    </r>
  </si>
  <si>
    <r>
      <rPr>
        <sz val="11"/>
        <color indexed="64"/>
        <rFont val="Calibri"/>
        <family val="2"/>
        <charset val="204"/>
      </rPr>
      <t xml:space="preserve">Т-3 переведен для </t>
    </r>
    <r>
      <rPr>
        <sz val="11"/>
        <color indexed="64"/>
        <rFont val="Calibri"/>
        <family val="2"/>
        <charset val="204"/>
      </rPr>
      <t xml:space="preserve"> </t>
    </r>
    <r>
      <rPr>
        <sz val="11"/>
        <color indexed="64"/>
        <rFont val="Calibri"/>
        <family val="2"/>
        <charset val="204"/>
      </rPr>
      <t>ЛКИ</t>
    </r>
  </si>
  <si>
    <r>
      <rPr>
        <sz val="11"/>
        <color indexed="64"/>
        <rFont val="Calibri"/>
        <family val="2"/>
        <charset val="204"/>
      </rPr>
      <t>ВМГ-10</t>
    </r>
  </si>
  <si>
    <r>
      <rPr>
        <sz val="11"/>
        <color indexed="64"/>
        <rFont val="Calibri"/>
        <family val="2"/>
        <charset val="204"/>
      </rPr>
      <t>секционый масляный выключатеть 2-3</t>
    </r>
  </si>
  <si>
    <r>
      <rPr>
        <sz val="11"/>
        <color indexed="64"/>
        <rFont val="Calibri"/>
        <family val="2"/>
        <charset val="204"/>
      </rPr>
      <t>отключён</t>
    </r>
  </si>
  <si>
    <r>
      <rPr>
        <sz val="11"/>
        <color indexed="64"/>
        <rFont val="Calibri"/>
        <family val="2"/>
        <charset val="204"/>
      </rPr>
      <t>включён</t>
    </r>
  </si>
  <si>
    <r>
      <rPr>
        <sz val="11"/>
        <color indexed="64"/>
        <rFont val="Calibri"/>
        <family val="2"/>
        <charset val="204"/>
      </rPr>
      <t>выведен Т-3 на работу ЛКИ</t>
    </r>
  </si>
  <si>
    <r>
      <rPr>
        <sz val="12"/>
        <color indexed="64"/>
        <rFont val="Calibri"/>
        <family val="2"/>
        <charset val="204"/>
      </rPr>
      <t>Инженер -энергетик - начальник участка КЗТЗ</t>
    </r>
    <r>
      <rPr>
        <sz val="12"/>
        <color indexed="64"/>
        <rFont val="Calibri"/>
        <family val="2"/>
        <charset val="204"/>
      </rPr>
      <t xml:space="preserve"> </t>
    </r>
  </si>
  <si>
    <r>
      <rPr>
        <sz val="12"/>
        <color indexed="64"/>
        <rFont val="Calibri"/>
        <family val="2"/>
        <charset val="204"/>
      </rPr>
      <t>Барков В.А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</si>
</sst>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0.000000"/>
    <numFmt numFmtId="166" formatCode="0.0000"/>
    <numFmt numFmtId="167" formatCode="0.000"/>
    <numFmt numFmtId="168" formatCode="0.0"/>
    <numFmt numFmtId="169" formatCode="0.00000"/>
  </numFmts>
  <fonts count="13" x14ac:knownFonts="1">
    <font>
      <sz val="10"/>
      <color theme="1"/>
      <name val="Calibri"/>
      <scheme val="minor"/>
    </font>
    <font>
      <sz val="10"/>
      <name val="Arial"/>
    </font>
    <font>
      <sz val="10"/>
      <color indexed="18"/>
      <name val="Arial Cyr"/>
    </font>
    <font>
      <sz val="9"/>
      <color indexed="18"/>
      <name val="Arial Cyr"/>
    </font>
    <font>
      <sz val="8"/>
      <color indexed="18"/>
      <name val="Arial Cyr"/>
    </font>
    <font>
      <b/>
      <sz val="9"/>
      <color indexed="18"/>
      <name val="Arial Cyr"/>
    </font>
    <font>
      <b/>
      <sz val="10"/>
      <color indexed="18"/>
      <name val="Arial Cyr"/>
    </font>
    <font>
      <b/>
      <sz val="8"/>
      <color indexed="18"/>
      <name val="Arial Cyr"/>
    </font>
    <font>
      <sz val="11"/>
      <color indexed="64"/>
      <name val="Calibri"/>
      <scheme val="minor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  <font>
      <sz val="12"/>
      <color indexed="64"/>
      <name val="Arial"/>
      <family val="2"/>
      <charset val="204"/>
    </font>
    <font>
      <sz val="12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/>
    <xf numFmtId="0" fontId="8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/>
    <xf numFmtId="165" fontId="2" fillId="0" borderId="3" xfId="0" applyNumberFormat="1" applyFont="1" applyBorder="1"/>
    <xf numFmtId="0" fontId="2" fillId="0" borderId="4" xfId="0" applyFont="1" applyBorder="1"/>
    <xf numFmtId="2" fontId="2" fillId="0" borderId="3" xfId="0" applyNumberFormat="1" applyFont="1" applyBorder="1"/>
    <xf numFmtId="0" fontId="0" fillId="0" borderId="3" xfId="0" applyBorder="1"/>
    <xf numFmtId="166" fontId="2" fillId="0" borderId="3" xfId="0" applyNumberFormat="1" applyFont="1" applyBorder="1"/>
    <xf numFmtId="1" fontId="2" fillId="0" borderId="3" xfId="0" applyNumberFormat="1" applyFont="1" applyBorder="1"/>
    <xf numFmtId="167" fontId="2" fillId="0" borderId="3" xfId="0" applyNumberFormat="1" applyFont="1" applyBorder="1"/>
    <xf numFmtId="168" fontId="2" fillId="0" borderId="3" xfId="0" applyNumberFormat="1" applyFont="1" applyBorder="1"/>
    <xf numFmtId="2" fontId="2" fillId="0" borderId="4" xfId="0" applyNumberFormat="1" applyFont="1" applyBorder="1"/>
    <xf numFmtId="168" fontId="0" fillId="0" borderId="3" xfId="0" applyNumberFormat="1" applyBorder="1"/>
    <xf numFmtId="1" fontId="0" fillId="0" borderId="3" xfId="0" applyNumberFormat="1" applyBorder="1"/>
    <xf numFmtId="0" fontId="2" fillId="0" borderId="8" xfId="0" applyFont="1" applyBorder="1"/>
    <xf numFmtId="1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0" fontId="6" fillId="0" borderId="0" xfId="0" applyFont="1"/>
    <xf numFmtId="0" fontId="4" fillId="0" borderId="3" xfId="0" applyFont="1" applyBorder="1"/>
    <xf numFmtId="169" fontId="2" fillId="0" borderId="3" xfId="0" applyNumberFormat="1" applyFont="1" applyBorder="1"/>
    <xf numFmtId="168" fontId="2" fillId="0" borderId="0" xfId="0" applyNumberFormat="1" applyFont="1"/>
    <xf numFmtId="0" fontId="5" fillId="0" borderId="0" xfId="0" applyFont="1"/>
    <xf numFmtId="0" fontId="2" fillId="0" borderId="2" xfId="0" applyFont="1" applyBorder="1"/>
    <xf numFmtId="0" fontId="2" fillId="0" borderId="9" xfId="0" applyFont="1" applyBorder="1"/>
    <xf numFmtId="2" fontId="2" fillId="0" borderId="8" xfId="0" applyNumberFormat="1" applyFont="1" applyBorder="1"/>
    <xf numFmtId="0" fontId="2" fillId="2" borderId="3" xfId="0" applyFont="1" applyFill="1" applyBorder="1"/>
    <xf numFmtId="167" fontId="2" fillId="2" borderId="3" xfId="0" applyNumberFormat="1" applyFont="1" applyFill="1" applyBorder="1"/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2" fontId="2" fillId="2" borderId="4" xfId="0" applyNumberFormat="1" applyFont="1" applyFill="1" applyBorder="1"/>
    <xf numFmtId="0" fontId="0" fillId="2" borderId="3" xfId="0" applyFill="1" applyBorder="1"/>
    <xf numFmtId="1" fontId="0" fillId="2" borderId="3" xfId="0" applyNumberFormat="1" applyFill="1" applyBorder="1"/>
    <xf numFmtId="1" fontId="0" fillId="0" borderId="0" xfId="0" applyNumberFormat="1"/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" fillId="2" borderId="0" xfId="0" applyFont="1" applyFill="1"/>
    <xf numFmtId="1" fontId="2" fillId="2" borderId="0" xfId="0" applyNumberFormat="1" applyFont="1" applyFill="1"/>
    <xf numFmtId="0" fontId="2" fillId="0" borderId="11" xfId="0" applyFont="1" applyBorder="1"/>
    <xf numFmtId="167" fontId="2" fillId="0" borderId="11" xfId="0" applyNumberFormat="1" applyFont="1" applyBorder="1"/>
    <xf numFmtId="1" fontId="2" fillId="0" borderId="11" xfId="0" applyNumberFormat="1" applyFont="1" applyBorder="1"/>
    <xf numFmtId="2" fontId="2" fillId="0" borderId="11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8" fillId="0" borderId="0" xfId="2" applyNumberFormat="1" applyAlignment="1">
      <alignment vertical="center"/>
    </xf>
    <xf numFmtId="1" fontId="8" fillId="0" borderId="0" xfId="2" applyNumberFormat="1" applyAlignment="1">
      <alignment horizontal="center" vertical="center"/>
    </xf>
    <xf numFmtId="0" fontId="8" fillId="0" borderId="0" xfId="2" applyAlignment="1">
      <alignment vertical="center"/>
    </xf>
    <xf numFmtId="1" fontId="8" fillId="0" borderId="0" xfId="2" applyNumberFormat="1" applyAlignment="1">
      <alignment vertical="center"/>
    </xf>
    <xf numFmtId="0" fontId="8" fillId="0" borderId="0" xfId="2" applyAlignment="1">
      <alignment vertical="center"/>
    </xf>
    <xf numFmtId="0" fontId="10" fillId="0" borderId="0" xfId="2" applyFont="1" applyAlignment="1">
      <alignment vertical="center"/>
    </xf>
    <xf numFmtId="1" fontId="8" fillId="0" borderId="3" xfId="2" applyNumberFormat="1" applyBorder="1" applyAlignment="1">
      <alignment horizontal="center" vertical="center" wrapText="1"/>
    </xf>
    <xf numFmtId="1" fontId="8" fillId="0" borderId="0" xfId="2" applyNumberFormat="1" applyAlignment="1">
      <alignment horizontal="center" vertical="center" wrapText="1"/>
    </xf>
    <xf numFmtId="1" fontId="8" fillId="0" borderId="3" xfId="2" applyNumberFormat="1" applyBorder="1" applyAlignment="1">
      <alignment horizontal="center" vertical="center"/>
    </xf>
    <xf numFmtId="1" fontId="11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4"/>
  <sheetViews>
    <sheetView showGridLines="0" topLeftCell="A37" zoomScale="70" zoomScaleNormal="7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0.85546875" style="1" customWidth="1"/>
    <col min="3" max="3" width="9" style="1" customWidth="1"/>
    <col min="4" max="4" width="10.42578125" style="1" customWidth="1"/>
    <col min="5" max="5" width="13.140625" style="1" customWidth="1"/>
    <col min="6" max="6" width="9.140625" style="1" customWidth="1"/>
    <col min="7" max="7" width="8.85546875" style="1" customWidth="1"/>
    <col min="8" max="8" width="9.5703125" style="1" customWidth="1"/>
    <col min="9" max="9" width="11.7109375" style="1" customWidth="1"/>
    <col min="10" max="10" width="9.140625" customWidth="1"/>
    <col min="11" max="11" width="10.28515625" customWidth="1"/>
    <col min="12" max="12" width="11.14062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3"/>
      <c r="B2" s="3"/>
      <c r="C2" s="2"/>
      <c r="D2" s="3"/>
      <c r="E2" s="3"/>
      <c r="F2" s="3"/>
      <c r="G2" s="3"/>
      <c r="H2" s="2"/>
      <c r="J2" s="1"/>
    </row>
    <row r="3" spans="1:14" ht="12.75" customHeight="1" x14ac:dyDescent="0.2">
      <c r="A3" s="3"/>
      <c r="B3" s="3"/>
      <c r="C3" s="2"/>
      <c r="D3" s="3"/>
      <c r="E3" s="3"/>
      <c r="F3" s="3"/>
      <c r="G3" s="3"/>
      <c r="H3" s="2"/>
      <c r="J3" s="1"/>
    </row>
    <row r="4" spans="1:14" ht="12.75" customHeight="1" x14ac:dyDescent="0.2">
      <c r="A4" s="2"/>
      <c r="B4" s="2"/>
      <c r="C4" s="2"/>
      <c r="D4" s="2"/>
      <c r="E4" s="2"/>
      <c r="F4" s="2"/>
      <c r="G4" s="2"/>
      <c r="H4" s="2"/>
      <c r="J4" s="1"/>
    </row>
    <row r="5" spans="1:14" ht="12.75" customHeight="1" x14ac:dyDescent="0.2">
      <c r="A5" s="2"/>
      <c r="B5" s="2" t="s">
        <v>0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2"/>
      <c r="B6" s="2" t="s">
        <v>1</v>
      </c>
      <c r="C6" s="2"/>
      <c r="D6" s="2"/>
      <c r="E6" s="2"/>
      <c r="F6" s="2"/>
      <c r="G6" s="2"/>
      <c r="H6" s="2"/>
      <c r="J6" s="1"/>
    </row>
    <row r="7" spans="1:14" ht="12.95" customHeight="1" x14ac:dyDescent="0.2">
      <c r="A7" s="2"/>
      <c r="B7" s="2" t="s">
        <v>2</v>
      </c>
      <c r="C7" s="2"/>
      <c r="D7" s="2"/>
      <c r="E7" s="2"/>
      <c r="F7" s="2"/>
      <c r="G7" s="2"/>
      <c r="H7" s="2"/>
      <c r="J7" s="1"/>
    </row>
    <row r="8" spans="1:14" ht="12.75" customHeight="1" x14ac:dyDescent="0.2">
      <c r="A8" s="4"/>
      <c r="B8" s="2" t="s">
        <v>3</v>
      </c>
      <c r="C8" s="4"/>
      <c r="D8" s="4"/>
      <c r="E8" s="4"/>
      <c r="F8" s="4"/>
      <c r="G8" s="4"/>
      <c r="H8" s="2"/>
      <c r="J8" s="1"/>
      <c r="K8" s="1"/>
    </row>
    <row r="9" spans="1:14" ht="12.75" customHeight="1" x14ac:dyDescent="0.2">
      <c r="A9" s="4"/>
      <c r="B9" s="2"/>
      <c r="C9" s="4"/>
      <c r="D9" s="4"/>
      <c r="E9" s="4"/>
      <c r="F9" s="4"/>
      <c r="G9" s="4"/>
      <c r="H9" s="2"/>
      <c r="J9" s="1"/>
      <c r="K9" s="1"/>
    </row>
    <row r="10" spans="1:14" ht="12.75" customHeight="1" x14ac:dyDescent="0.2">
      <c r="A10" s="4"/>
      <c r="B10" s="2"/>
      <c r="C10" s="4"/>
      <c r="D10" s="4"/>
      <c r="E10" s="2"/>
      <c r="F10" s="55" t="s">
        <v>4</v>
      </c>
      <c r="G10" s="55"/>
      <c r="H10" s="3"/>
      <c r="I10" s="3"/>
      <c r="J10" s="2"/>
      <c r="K10" s="1"/>
    </row>
    <row r="11" spans="1:14" ht="12.75" customHeight="1" x14ac:dyDescent="0.2">
      <c r="A11" s="4"/>
      <c r="B11" s="2"/>
      <c r="C11" s="4"/>
      <c r="D11" s="4"/>
      <c r="E11" s="56" t="s">
        <v>5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"/>
      <c r="B12" s="2"/>
      <c r="C12" s="4"/>
      <c r="D12" s="4"/>
      <c r="E12" s="56" t="s">
        <v>6</v>
      </c>
      <c r="F12" s="56"/>
      <c r="G12" s="56"/>
      <c r="H12" s="56"/>
      <c r="I12" s="56"/>
      <c r="J12" s="56"/>
      <c r="K12" s="1"/>
    </row>
    <row r="13" spans="1:14" ht="12.75" customHeight="1" x14ac:dyDescent="0.2">
      <c r="A13" s="4"/>
      <c r="B13" s="2"/>
      <c r="C13" s="4"/>
      <c r="D13" s="4"/>
      <c r="E13" s="56" t="s">
        <v>7</v>
      </c>
      <c r="F13" s="56"/>
      <c r="G13" s="56"/>
      <c r="H13" s="56"/>
      <c r="I13" s="56"/>
      <c r="J13" s="56"/>
      <c r="K13" s="1"/>
    </row>
    <row r="14" spans="1:14" ht="12.75" customHeight="1" x14ac:dyDescent="0.2">
      <c r="A14" s="2"/>
      <c r="B14" s="6"/>
      <c r="C14" s="6"/>
      <c r="D14" s="6"/>
      <c r="E14" s="6"/>
      <c r="F14" s="6"/>
      <c r="G14" s="6"/>
      <c r="H14" s="6"/>
      <c r="I14" s="2"/>
      <c r="J14" s="1"/>
    </row>
    <row r="15" spans="1:14" ht="25.5" customHeight="1" x14ac:dyDescent="0.2">
      <c r="A15" s="57" t="s">
        <v>8</v>
      </c>
      <c r="B15" s="52" t="s">
        <v>9</v>
      </c>
      <c r="C15" s="52"/>
      <c r="D15" s="52"/>
      <c r="E15" s="50" t="s">
        <v>10</v>
      </c>
      <c r="F15" s="50"/>
      <c r="G15" s="50"/>
      <c r="H15" s="59" t="s">
        <v>11</v>
      </c>
      <c r="I15" s="59" t="s">
        <v>12</v>
      </c>
      <c r="J15" s="59" t="s">
        <v>13</v>
      </c>
      <c r="K15" s="50" t="s">
        <v>14</v>
      </c>
      <c r="L15" s="50" t="s">
        <v>15</v>
      </c>
      <c r="M15" s="53" t="s">
        <v>16</v>
      </c>
      <c r="N15" s="54"/>
    </row>
    <row r="16" spans="1:14" ht="52.9" customHeight="1" x14ac:dyDescent="0.2">
      <c r="A16" s="58"/>
      <c r="B16" s="7" t="s">
        <v>17</v>
      </c>
      <c r="C16" s="7" t="s">
        <v>18</v>
      </c>
      <c r="D16" s="7" t="s">
        <v>19</v>
      </c>
      <c r="E16" s="7" t="s">
        <v>20</v>
      </c>
      <c r="F16" s="7" t="s">
        <v>21</v>
      </c>
      <c r="G16" s="7" t="s">
        <v>22</v>
      </c>
      <c r="H16" s="59"/>
      <c r="I16" s="59"/>
      <c r="J16" s="59"/>
      <c r="K16" s="51"/>
      <c r="L16" s="51"/>
      <c r="M16" s="9" t="s">
        <v>23</v>
      </c>
      <c r="N16" s="8" t="s">
        <v>24</v>
      </c>
    </row>
    <row r="17" spans="1:14" ht="18" customHeight="1" x14ac:dyDescent="0.2">
      <c r="A17" s="10" t="s">
        <v>25</v>
      </c>
      <c r="B17" s="10">
        <v>1557.6405</v>
      </c>
      <c r="C17" s="10"/>
      <c r="D17" s="10"/>
      <c r="E17" s="11">
        <v>52.975597999999998</v>
      </c>
      <c r="F17" s="10"/>
      <c r="G17" s="10"/>
      <c r="H17" s="10"/>
      <c r="I17" s="10"/>
      <c r="J17" s="12"/>
      <c r="K17" s="13"/>
      <c r="L17" s="14"/>
      <c r="M17" s="14"/>
      <c r="N17" s="14"/>
    </row>
    <row r="18" spans="1:14" ht="18" customHeight="1" x14ac:dyDescent="0.2">
      <c r="A18" s="10" t="s">
        <v>26</v>
      </c>
      <c r="B18" s="10">
        <v>1557.71235</v>
      </c>
      <c r="C18" s="15">
        <f t="shared" ref="C18:C41" si="0">B18-B17</f>
        <v>7.1850000000040382E-2</v>
      </c>
      <c r="D18" s="16">
        <f t="shared" ref="D18:D41" si="1">C18*2400</f>
        <v>172.44000000009692</v>
      </c>
      <c r="E18" s="11">
        <v>52.98733</v>
      </c>
      <c r="F18" s="17">
        <f t="shared" ref="F18:F41" si="2">E18-E17</f>
        <v>1.1732000000002074E-2</v>
      </c>
      <c r="G18" s="18">
        <f t="shared" ref="G18:G41" si="3">F18*2400</f>
        <v>28.156800000004978</v>
      </c>
      <c r="H18" s="13">
        <f t="shared" ref="H18:H41" si="4">G18/D18</f>
        <v>0.16328462073758498</v>
      </c>
      <c r="I18" s="19">
        <f t="shared" ref="I18:I41" si="5">1/SQRT(1+H18*H18)</f>
        <v>0.98692984921331239</v>
      </c>
      <c r="J18" s="16">
        <f t="shared" ref="J18:J41" si="6">SQRT(D18*D18+G18*G18)</f>
        <v>174.72366464298335</v>
      </c>
      <c r="K18" s="20">
        <v>6</v>
      </c>
      <c r="L18" s="21">
        <f t="shared" ref="L18:L41" si="7">D18/I18/K18/1.73</f>
        <v>16.832722990653505</v>
      </c>
      <c r="M18" s="14"/>
      <c r="N18" s="14"/>
    </row>
    <row r="19" spans="1:14" ht="18" customHeight="1" x14ac:dyDescent="0.2">
      <c r="A19" s="10" t="s">
        <v>27</v>
      </c>
      <c r="B19" s="10">
        <v>1557.78115</v>
      </c>
      <c r="C19" s="15">
        <f t="shared" si="0"/>
        <v>6.8800000000010186E-2</v>
      </c>
      <c r="D19" s="16">
        <f t="shared" si="1"/>
        <v>165.12000000002445</v>
      </c>
      <c r="E19" s="11">
        <v>52.996029999999998</v>
      </c>
      <c r="F19" s="17">
        <f t="shared" si="2"/>
        <v>8.6999999999974875E-3</v>
      </c>
      <c r="G19" s="18">
        <f t="shared" si="3"/>
        <v>20.87999999999397</v>
      </c>
      <c r="H19" s="13">
        <f t="shared" si="4"/>
        <v>0.12645348837203779</v>
      </c>
      <c r="I19" s="19">
        <f t="shared" si="5"/>
        <v>0.99209938339603454</v>
      </c>
      <c r="J19" s="16">
        <f t="shared" si="6"/>
        <v>166.43493863972139</v>
      </c>
      <c r="K19" s="20">
        <v>6</v>
      </c>
      <c r="L19" s="21">
        <f t="shared" si="7"/>
        <v>16.034194473961598</v>
      </c>
      <c r="M19" s="14"/>
      <c r="N19" s="14"/>
    </row>
    <row r="20" spans="1:14" ht="18" customHeight="1" x14ac:dyDescent="0.2">
      <c r="A20" s="10" t="s">
        <v>28</v>
      </c>
      <c r="B20" s="10">
        <v>1557.85005</v>
      </c>
      <c r="C20" s="15">
        <f t="shared" si="0"/>
        <v>6.8899999999985084E-2</v>
      </c>
      <c r="D20" s="16">
        <f t="shared" si="1"/>
        <v>165.3599999999642</v>
      </c>
      <c r="E20" s="11">
        <v>53.004829999999998</v>
      </c>
      <c r="F20" s="17">
        <f t="shared" si="2"/>
        <v>8.8000000000008072E-3</v>
      </c>
      <c r="G20" s="18">
        <f t="shared" si="3"/>
        <v>21.120000000001937</v>
      </c>
      <c r="H20" s="13">
        <f t="shared" si="4"/>
        <v>0.12772133526854446</v>
      </c>
      <c r="I20" s="19">
        <f t="shared" si="5"/>
        <v>0.9919420823581272</v>
      </c>
      <c r="J20" s="16">
        <f t="shared" si="6"/>
        <v>166.70328131140144</v>
      </c>
      <c r="K20" s="20">
        <v>6</v>
      </c>
      <c r="L20" s="21">
        <f t="shared" si="7"/>
        <v>16.06004636911382</v>
      </c>
      <c r="M20" s="14"/>
      <c r="N20" s="14"/>
    </row>
    <row r="21" spans="1:14" ht="18" customHeight="1" x14ac:dyDescent="0.2">
      <c r="A21" s="10" t="s">
        <v>29</v>
      </c>
      <c r="B21" s="10">
        <v>1557.9186999999999</v>
      </c>
      <c r="C21" s="15">
        <f t="shared" si="0"/>
        <v>6.8649999999934153E-2</v>
      </c>
      <c r="D21" s="16">
        <f t="shared" si="1"/>
        <v>164.75999999984197</v>
      </c>
      <c r="E21" s="11">
        <v>53.013730000000002</v>
      </c>
      <c r="F21" s="17">
        <f t="shared" si="2"/>
        <v>8.9000000000041268E-3</v>
      </c>
      <c r="G21" s="18">
        <f t="shared" si="3"/>
        <v>21.360000000009904</v>
      </c>
      <c r="H21" s="13">
        <f t="shared" si="4"/>
        <v>0.1296431172616557</v>
      </c>
      <c r="I21" s="19">
        <f t="shared" si="5"/>
        <v>0.99170080134293703</v>
      </c>
      <c r="J21" s="16">
        <f t="shared" si="6"/>
        <v>166.13881906390316</v>
      </c>
      <c r="K21" s="20">
        <v>6</v>
      </c>
      <c r="L21" s="21">
        <f t="shared" si="7"/>
        <v>16.005666576483925</v>
      </c>
      <c r="M21" s="14"/>
      <c r="N21" s="14"/>
    </row>
    <row r="22" spans="1:14" ht="18" customHeight="1" x14ac:dyDescent="0.2">
      <c r="A22" s="10" t="s">
        <v>30</v>
      </c>
      <c r="B22" s="10">
        <v>1557.9840999999999</v>
      </c>
      <c r="C22" s="15">
        <f t="shared" si="0"/>
        <v>6.5399999999954161E-2</v>
      </c>
      <c r="D22" s="16">
        <f t="shared" si="1"/>
        <v>156.95999999988999</v>
      </c>
      <c r="E22" s="11">
        <v>53.022979999999997</v>
      </c>
      <c r="F22" s="17">
        <f t="shared" si="2"/>
        <v>9.2499999999944293E-3</v>
      </c>
      <c r="G22" s="18">
        <f t="shared" si="3"/>
        <v>22.19999999998663</v>
      </c>
      <c r="H22" s="13">
        <f t="shared" si="4"/>
        <v>0.14143730886851549</v>
      </c>
      <c r="I22" s="19">
        <f t="shared" si="5"/>
        <v>0.99014535284554284</v>
      </c>
      <c r="J22" s="16">
        <f t="shared" si="6"/>
        <v>158.52218015143771</v>
      </c>
      <c r="K22" s="20">
        <v>6</v>
      </c>
      <c r="L22" s="21">
        <f t="shared" si="7"/>
        <v>15.271886334435234</v>
      </c>
      <c r="M22" s="14"/>
      <c r="N22" s="14"/>
    </row>
    <row r="23" spans="1:14" ht="18" customHeight="1" x14ac:dyDescent="0.2">
      <c r="A23" s="10" t="s">
        <v>31</v>
      </c>
      <c r="B23" s="10">
        <v>1558.0479499999999</v>
      </c>
      <c r="C23" s="15">
        <f t="shared" si="0"/>
        <v>6.3850000000002183E-2</v>
      </c>
      <c r="D23" s="16">
        <f t="shared" si="1"/>
        <v>153.24000000000524</v>
      </c>
      <c r="E23" s="11">
        <v>53.031280000000002</v>
      </c>
      <c r="F23" s="17">
        <f t="shared" si="2"/>
        <v>8.3000000000055252E-3</v>
      </c>
      <c r="G23" s="18">
        <f t="shared" si="3"/>
        <v>19.92000000001326</v>
      </c>
      <c r="H23" s="13">
        <f t="shared" si="4"/>
        <v>0.12999216914651904</v>
      </c>
      <c r="I23" s="19">
        <f t="shared" si="5"/>
        <v>0.99165661005381911</v>
      </c>
      <c r="J23" s="16">
        <f t="shared" si="6"/>
        <v>154.5292981929386</v>
      </c>
      <c r="K23" s="20">
        <v>6</v>
      </c>
      <c r="L23" s="21">
        <f t="shared" si="7"/>
        <v>14.887215625523949</v>
      </c>
      <c r="M23" s="14"/>
      <c r="N23" s="14"/>
    </row>
    <row r="24" spans="1:14" ht="18" customHeight="1" x14ac:dyDescent="0.2">
      <c r="A24" s="10" t="s">
        <v>32</v>
      </c>
      <c r="B24" s="10">
        <v>1558.11375</v>
      </c>
      <c r="C24" s="15">
        <f t="shared" si="0"/>
        <v>6.5800000000081127E-2</v>
      </c>
      <c r="D24" s="16">
        <f t="shared" si="1"/>
        <v>157.9200000001947</v>
      </c>
      <c r="E24" s="11">
        <v>53.040129999999998</v>
      </c>
      <c r="F24" s="17">
        <f t="shared" si="2"/>
        <v>8.8499999999953616E-3</v>
      </c>
      <c r="G24" s="18">
        <f t="shared" si="3"/>
        <v>21.239999999988868</v>
      </c>
      <c r="H24" s="13">
        <f t="shared" si="4"/>
        <v>0.13449848024292477</v>
      </c>
      <c r="I24" s="19">
        <f t="shared" si="5"/>
        <v>0.99107597417609894</v>
      </c>
      <c r="J24" s="16">
        <f t="shared" si="6"/>
        <v>159.34197187201187</v>
      </c>
      <c r="K24" s="20">
        <v>6</v>
      </c>
      <c r="L24" s="21">
        <f t="shared" si="7"/>
        <v>15.350864342197674</v>
      </c>
      <c r="M24" s="14"/>
      <c r="N24" s="14"/>
    </row>
    <row r="25" spans="1:14" ht="18" customHeight="1" x14ac:dyDescent="0.2">
      <c r="A25" s="10" t="s">
        <v>33</v>
      </c>
      <c r="B25" s="10">
        <v>1558.18685</v>
      </c>
      <c r="C25" s="15">
        <f t="shared" si="0"/>
        <v>7.3100000000067666E-2</v>
      </c>
      <c r="D25" s="16">
        <f t="shared" si="1"/>
        <v>175.4400000001624</v>
      </c>
      <c r="E25" s="11">
        <v>53.050429999999999</v>
      </c>
      <c r="F25" s="17">
        <f t="shared" si="2"/>
        <v>1.0300000000000864E-2</v>
      </c>
      <c r="G25" s="18">
        <f t="shared" si="3"/>
        <v>24.720000000002074</v>
      </c>
      <c r="H25" s="13">
        <f t="shared" si="4"/>
        <v>0.14090287277689917</v>
      </c>
      <c r="I25" s="19">
        <f t="shared" si="5"/>
        <v>0.99021859877968776</v>
      </c>
      <c r="J25" s="16">
        <f t="shared" si="6"/>
        <v>177.17300020053023</v>
      </c>
      <c r="K25" s="20">
        <v>6</v>
      </c>
      <c r="L25" s="21">
        <f t="shared" si="7"/>
        <v>17.068689807372856</v>
      </c>
      <c r="M25" s="14"/>
      <c r="N25" s="14"/>
    </row>
    <row r="26" spans="1:14" ht="18" customHeight="1" x14ac:dyDescent="0.2">
      <c r="A26" s="10" t="s">
        <v>34</v>
      </c>
      <c r="B26" s="10">
        <v>1558.2819</v>
      </c>
      <c r="C26" s="15">
        <f t="shared" si="0"/>
        <v>9.5049999999901047E-2</v>
      </c>
      <c r="D26" s="16">
        <f t="shared" si="1"/>
        <v>228.11999999976251</v>
      </c>
      <c r="E26" s="11">
        <v>53.065480000000001</v>
      </c>
      <c r="F26" s="17">
        <f t="shared" si="2"/>
        <v>1.5050000000002228E-2</v>
      </c>
      <c r="G26" s="18">
        <f t="shared" si="3"/>
        <v>36.120000000005348</v>
      </c>
      <c r="H26" s="13">
        <f t="shared" si="4"/>
        <v>0.15833771699124563</v>
      </c>
      <c r="I26" s="19">
        <f t="shared" si="5"/>
        <v>0.98769546989288393</v>
      </c>
      <c r="J26" s="16">
        <f t="shared" si="6"/>
        <v>230.96187737350081</v>
      </c>
      <c r="K26" s="20">
        <v>6</v>
      </c>
      <c r="L26" s="21">
        <f t="shared" si="7"/>
        <v>22.250662560067514</v>
      </c>
      <c r="M26" s="14"/>
      <c r="N26" s="14"/>
    </row>
    <row r="27" spans="1:14" ht="18" customHeight="1" x14ac:dyDescent="0.2">
      <c r="A27" s="10" t="s">
        <v>35</v>
      </c>
      <c r="B27" s="10">
        <v>1558.3804</v>
      </c>
      <c r="C27" s="15">
        <f t="shared" si="0"/>
        <v>9.8500000000058208E-2</v>
      </c>
      <c r="D27" s="16">
        <f t="shared" si="1"/>
        <v>236.4000000001397</v>
      </c>
      <c r="E27" s="11">
        <v>53.081879999999998</v>
      </c>
      <c r="F27" s="17">
        <f t="shared" si="2"/>
        <v>1.6399999999997306E-2</v>
      </c>
      <c r="G27" s="18">
        <f t="shared" si="3"/>
        <v>39.359999999993533</v>
      </c>
      <c r="H27" s="13">
        <f t="shared" si="4"/>
        <v>0.16649746192880827</v>
      </c>
      <c r="I27" s="19">
        <f t="shared" si="5"/>
        <v>0.98642097648067029</v>
      </c>
      <c r="J27" s="16">
        <f t="shared" si="6"/>
        <v>239.6542709823164</v>
      </c>
      <c r="K27" s="20">
        <v>6</v>
      </c>
      <c r="L27" s="21">
        <f t="shared" si="7"/>
        <v>23.088080056099844</v>
      </c>
      <c r="M27" s="14"/>
      <c r="N27" s="14"/>
    </row>
    <row r="28" spans="1:14" ht="18" customHeight="1" x14ac:dyDescent="0.2">
      <c r="A28" s="10" t="s">
        <v>36</v>
      </c>
      <c r="B28" s="10">
        <v>1558.4718</v>
      </c>
      <c r="C28" s="15">
        <f t="shared" si="0"/>
        <v>9.1400000000021464E-2</v>
      </c>
      <c r="D28" s="16">
        <f t="shared" si="1"/>
        <v>219.36000000005151</v>
      </c>
      <c r="E28" s="11">
        <v>53.092390000000002</v>
      </c>
      <c r="F28" s="17">
        <f t="shared" si="2"/>
        <v>1.0510000000003572E-2</v>
      </c>
      <c r="G28" s="18">
        <f t="shared" si="3"/>
        <v>25.224000000008573</v>
      </c>
      <c r="H28" s="13">
        <f t="shared" si="4"/>
        <v>0.11498905908097488</v>
      </c>
      <c r="I28" s="19">
        <f t="shared" si="5"/>
        <v>0.99345360676502281</v>
      </c>
      <c r="J28" s="16">
        <f t="shared" si="6"/>
        <v>220.80547949727838</v>
      </c>
      <c r="K28" s="20">
        <v>6</v>
      </c>
      <c r="L28" s="21">
        <f t="shared" si="7"/>
        <v>21.272204190489248</v>
      </c>
      <c r="M28" s="14"/>
      <c r="N28" s="14"/>
    </row>
    <row r="29" spans="1:14" ht="18" customHeight="1" x14ac:dyDescent="0.2">
      <c r="A29" s="10" t="s">
        <v>37</v>
      </c>
      <c r="B29" s="10">
        <v>1558.58915</v>
      </c>
      <c r="C29" s="15">
        <f t="shared" si="0"/>
        <v>0.11734999999998763</v>
      </c>
      <c r="D29" s="16">
        <f t="shared" si="1"/>
        <v>281.63999999997031</v>
      </c>
      <c r="E29" s="11">
        <v>53.120579999999997</v>
      </c>
      <c r="F29" s="17">
        <f t="shared" si="2"/>
        <v>2.8189999999995052E-2</v>
      </c>
      <c r="G29" s="18">
        <f t="shared" si="3"/>
        <v>67.655999999988126</v>
      </c>
      <c r="H29" s="13">
        <f t="shared" si="4"/>
        <v>0.24022155943756304</v>
      </c>
      <c r="I29" s="19">
        <f t="shared" si="5"/>
        <v>0.97233839318338333</v>
      </c>
      <c r="J29" s="16">
        <f t="shared" si="6"/>
        <v>289.6522465578019</v>
      </c>
      <c r="K29" s="20">
        <v>6</v>
      </c>
      <c r="L29" s="21">
        <f t="shared" si="7"/>
        <v>27.904840708844119</v>
      </c>
      <c r="M29" s="14"/>
      <c r="N29" s="14"/>
    </row>
    <row r="30" spans="1:14" ht="18" customHeight="1" x14ac:dyDescent="0.2">
      <c r="A30" s="10" t="s">
        <v>38</v>
      </c>
      <c r="B30" s="10">
        <v>1558.70805</v>
      </c>
      <c r="C30" s="15">
        <f t="shared" si="0"/>
        <v>0.11889999999993961</v>
      </c>
      <c r="D30" s="16">
        <f t="shared" si="1"/>
        <v>285.35999999985506</v>
      </c>
      <c r="E30" s="11">
        <v>53.146129999999999</v>
      </c>
      <c r="F30" s="17">
        <f t="shared" si="2"/>
        <v>2.5550000000002626E-2</v>
      </c>
      <c r="G30" s="18">
        <f t="shared" si="3"/>
        <v>61.320000000006303</v>
      </c>
      <c r="H30" s="13">
        <f t="shared" si="4"/>
        <v>0.21488645920955091</v>
      </c>
      <c r="I30" s="19">
        <f t="shared" si="5"/>
        <v>0.97768192027689149</v>
      </c>
      <c r="J30" s="16">
        <f t="shared" si="6"/>
        <v>291.87406873499066</v>
      </c>
      <c r="K30" s="20">
        <v>6</v>
      </c>
      <c r="L30" s="21">
        <f t="shared" si="7"/>
        <v>28.118889088149391</v>
      </c>
      <c r="M30" s="14"/>
      <c r="N30" s="14"/>
    </row>
    <row r="31" spans="1:14" ht="18" customHeight="1" x14ac:dyDescent="0.2">
      <c r="A31" s="10" t="s">
        <v>39</v>
      </c>
      <c r="B31" s="10">
        <v>1558.8282999999999</v>
      </c>
      <c r="C31" s="15">
        <f t="shared" si="0"/>
        <v>0.12024999999994179</v>
      </c>
      <c r="D31" s="16">
        <f t="shared" si="1"/>
        <v>288.5999999998603</v>
      </c>
      <c r="E31" s="11">
        <v>53.156880000000001</v>
      </c>
      <c r="F31" s="17">
        <f t="shared" si="2"/>
        <v>1.0750000000001592E-2</v>
      </c>
      <c r="G31" s="18">
        <f t="shared" si="3"/>
        <v>25.80000000000382</v>
      </c>
      <c r="H31" s="13">
        <f t="shared" si="4"/>
        <v>8.9397089397145912E-2</v>
      </c>
      <c r="I31" s="19">
        <f t="shared" si="5"/>
        <v>0.99602787286278538</v>
      </c>
      <c r="J31" s="16">
        <f t="shared" si="6"/>
        <v>289.75092752210401</v>
      </c>
      <c r="K31" s="20">
        <v>6</v>
      </c>
      <c r="L31" s="21">
        <f t="shared" si="7"/>
        <v>27.914347545482077</v>
      </c>
      <c r="M31" s="14"/>
      <c r="N31" s="14"/>
    </row>
    <row r="32" spans="1:14" ht="18" customHeight="1" x14ac:dyDescent="0.2">
      <c r="A32" s="10" t="s">
        <v>40</v>
      </c>
      <c r="B32" s="10">
        <v>1558.9503</v>
      </c>
      <c r="C32" s="15">
        <f t="shared" si="0"/>
        <v>0.12200000000007094</v>
      </c>
      <c r="D32" s="16">
        <f t="shared" si="1"/>
        <v>292.80000000017026</v>
      </c>
      <c r="E32" s="11">
        <v>53.16818</v>
      </c>
      <c r="F32" s="17">
        <f t="shared" si="2"/>
        <v>1.1299999999998533E-2</v>
      </c>
      <c r="G32" s="18">
        <f t="shared" si="3"/>
        <v>27.11999999999648</v>
      </c>
      <c r="H32" s="13">
        <f t="shared" si="4"/>
        <v>9.2622950819606253E-2</v>
      </c>
      <c r="I32" s="19">
        <f t="shared" si="5"/>
        <v>0.99573789843110994</v>
      </c>
      <c r="J32" s="16">
        <f t="shared" si="6"/>
        <v>294.05328496736695</v>
      </c>
      <c r="K32" s="20">
        <v>6</v>
      </c>
      <c r="L32" s="21">
        <f t="shared" si="7"/>
        <v>28.328832848493928</v>
      </c>
      <c r="M32" s="14"/>
      <c r="N32" s="14"/>
    </row>
    <row r="33" spans="1:14" ht="18" customHeight="1" x14ac:dyDescent="0.2">
      <c r="A33" s="10" t="s">
        <v>41</v>
      </c>
      <c r="B33" s="10">
        <v>1559.0746999999999</v>
      </c>
      <c r="C33" s="15">
        <f t="shared" si="0"/>
        <v>0.12439999999992324</v>
      </c>
      <c r="D33" s="16">
        <f t="shared" si="1"/>
        <v>298.55999999981577</v>
      </c>
      <c r="E33" s="11">
        <v>53.180280000000003</v>
      </c>
      <c r="F33" s="17">
        <f t="shared" si="2"/>
        <v>1.2100000000003774E-2</v>
      </c>
      <c r="G33" s="18">
        <f t="shared" si="3"/>
        <v>29.040000000009059</v>
      </c>
      <c r="H33" s="13">
        <f t="shared" si="4"/>
        <v>9.7266881029029265E-2</v>
      </c>
      <c r="I33" s="19">
        <f t="shared" si="5"/>
        <v>0.99530287982275389</v>
      </c>
      <c r="J33" s="16">
        <f t="shared" si="6"/>
        <v>299.96899039715839</v>
      </c>
      <c r="K33" s="20">
        <v>6</v>
      </c>
      <c r="L33" s="21">
        <f t="shared" si="7"/>
        <v>28.898746666392906</v>
      </c>
      <c r="M33" s="14"/>
      <c r="N33" s="14"/>
    </row>
    <row r="34" spans="1:14" ht="18" customHeight="1" x14ac:dyDescent="0.2">
      <c r="A34" s="10" t="s">
        <v>42</v>
      </c>
      <c r="B34" s="10">
        <v>1559.1768500000001</v>
      </c>
      <c r="C34" s="15">
        <f t="shared" si="0"/>
        <v>0.10215000000016516</v>
      </c>
      <c r="D34" s="16">
        <f t="shared" si="1"/>
        <v>245.16000000039639</v>
      </c>
      <c r="E34" s="11">
        <v>53.195030000000003</v>
      </c>
      <c r="F34" s="17">
        <f t="shared" si="2"/>
        <v>1.4749999999999375E-2</v>
      </c>
      <c r="G34" s="18">
        <f t="shared" si="3"/>
        <v>35.399999999998499</v>
      </c>
      <c r="H34" s="13">
        <f t="shared" si="4"/>
        <v>0.14439549681816471</v>
      </c>
      <c r="I34" s="19">
        <f t="shared" si="5"/>
        <v>0.98973521032852196</v>
      </c>
      <c r="J34" s="16">
        <f t="shared" si="6"/>
        <v>247.70261524698171</v>
      </c>
      <c r="K34" s="20">
        <v>6</v>
      </c>
      <c r="L34" s="21">
        <f t="shared" si="7"/>
        <v>23.863450409150452</v>
      </c>
      <c r="M34" s="14"/>
      <c r="N34" s="14"/>
    </row>
    <row r="35" spans="1:14" ht="18" customHeight="1" x14ac:dyDescent="0.2">
      <c r="A35" s="10" t="s">
        <v>43</v>
      </c>
      <c r="B35" s="10">
        <v>1559.2817500000001</v>
      </c>
      <c r="C35" s="15">
        <f t="shared" si="0"/>
        <v>0.10490000000004329</v>
      </c>
      <c r="D35" s="16">
        <f t="shared" si="1"/>
        <v>251.7600000001039</v>
      </c>
      <c r="E35" s="11">
        <v>53.21528</v>
      </c>
      <c r="F35" s="17">
        <f t="shared" si="2"/>
        <v>2.0249999999997215E-2</v>
      </c>
      <c r="G35" s="18">
        <f t="shared" si="3"/>
        <v>48.599999999993315</v>
      </c>
      <c r="H35" s="13">
        <f t="shared" si="4"/>
        <v>0.19304099142029416</v>
      </c>
      <c r="I35" s="19">
        <f t="shared" si="5"/>
        <v>0.98187267680007273</v>
      </c>
      <c r="J35" s="16">
        <f t="shared" si="6"/>
        <v>256.40799051521708</v>
      </c>
      <c r="K35" s="20">
        <v>6</v>
      </c>
      <c r="L35" s="21">
        <f t="shared" si="7"/>
        <v>24.702118546745389</v>
      </c>
      <c r="M35" s="14"/>
      <c r="N35" s="14"/>
    </row>
    <row r="36" spans="1:14" ht="18" customHeight="1" x14ac:dyDescent="0.2">
      <c r="A36" s="10" t="s">
        <v>44</v>
      </c>
      <c r="B36" s="10">
        <v>1559.38445</v>
      </c>
      <c r="C36" s="15">
        <f t="shared" si="0"/>
        <v>0.10269999999991342</v>
      </c>
      <c r="D36" s="16">
        <f t="shared" si="1"/>
        <v>246.4799999997922</v>
      </c>
      <c r="E36" s="11">
        <v>53.235280000000003</v>
      </c>
      <c r="F36" s="17">
        <f t="shared" si="2"/>
        <v>2.0000000000003126E-2</v>
      </c>
      <c r="G36" s="18">
        <f t="shared" si="3"/>
        <v>48.000000000007503</v>
      </c>
      <c r="H36" s="13">
        <f t="shared" si="4"/>
        <v>0.19474196689406026</v>
      </c>
      <c r="I36" s="19">
        <f t="shared" si="5"/>
        <v>0.98156063323552722</v>
      </c>
      <c r="J36" s="16">
        <f t="shared" si="6"/>
        <v>251.1103152001094</v>
      </c>
      <c r="K36" s="20">
        <v>6</v>
      </c>
      <c r="L36" s="21">
        <f t="shared" si="7"/>
        <v>24.191745202322675</v>
      </c>
      <c r="M36" s="14"/>
      <c r="N36" s="14"/>
    </row>
    <row r="37" spans="1:14" ht="18" customHeight="1" x14ac:dyDescent="0.2">
      <c r="A37" s="10" t="s">
        <v>45</v>
      </c>
      <c r="B37" s="10">
        <v>1559.4872499999999</v>
      </c>
      <c r="C37" s="15">
        <f t="shared" si="0"/>
        <v>0.10279999999988831</v>
      </c>
      <c r="D37" s="16">
        <f t="shared" si="1"/>
        <v>246.71999999973195</v>
      </c>
      <c r="E37" s="11">
        <v>53.256480000000003</v>
      </c>
      <c r="F37" s="17">
        <f t="shared" si="2"/>
        <v>2.120000000000033E-2</v>
      </c>
      <c r="G37" s="18">
        <f t="shared" si="3"/>
        <v>50.880000000000791</v>
      </c>
      <c r="H37" s="13">
        <f t="shared" si="4"/>
        <v>0.20622568093407939</v>
      </c>
      <c r="I37" s="19">
        <f t="shared" si="5"/>
        <v>0.9793905768390534</v>
      </c>
      <c r="J37" s="16">
        <f t="shared" si="6"/>
        <v>251.91175597789757</v>
      </c>
      <c r="K37" s="20">
        <v>6</v>
      </c>
      <c r="L37" s="21">
        <f t="shared" si="7"/>
        <v>24.268955296521924</v>
      </c>
      <c r="M37" s="14"/>
      <c r="N37" s="14"/>
    </row>
    <row r="38" spans="1:14" ht="18" customHeight="1" x14ac:dyDescent="0.2">
      <c r="A38" s="10" t="s">
        <v>46</v>
      </c>
      <c r="B38" s="10">
        <v>1559.5858000000001</v>
      </c>
      <c r="C38" s="15">
        <f t="shared" si="0"/>
        <v>9.8550000000159343E-2</v>
      </c>
      <c r="D38" s="16">
        <f t="shared" si="1"/>
        <v>236.52000000038242</v>
      </c>
      <c r="E38" s="11">
        <v>53.275730000000003</v>
      </c>
      <c r="F38" s="17">
        <f t="shared" si="2"/>
        <v>1.9249999999999545E-2</v>
      </c>
      <c r="G38" s="18">
        <f t="shared" si="3"/>
        <v>46.199999999998909</v>
      </c>
      <c r="H38" s="13">
        <f t="shared" si="4"/>
        <v>0.1953323186196694</v>
      </c>
      <c r="I38" s="19">
        <f t="shared" si="5"/>
        <v>0.98145176346686047</v>
      </c>
      <c r="J38" s="16">
        <f t="shared" si="6"/>
        <v>240.98993837955311</v>
      </c>
      <c r="K38" s="20">
        <v>6</v>
      </c>
      <c r="L38" s="21">
        <f t="shared" si="7"/>
        <v>23.216757069321108</v>
      </c>
      <c r="M38" s="14"/>
      <c r="N38" s="14"/>
    </row>
    <row r="39" spans="1:14" ht="18" customHeight="1" x14ac:dyDescent="0.2">
      <c r="A39" s="10" t="s">
        <v>47</v>
      </c>
      <c r="B39" s="10">
        <v>1559.6797999999999</v>
      </c>
      <c r="C39" s="15">
        <f t="shared" si="0"/>
        <v>9.3999999999823558E-2</v>
      </c>
      <c r="D39" s="16">
        <f t="shared" si="1"/>
        <v>225.59999999957654</v>
      </c>
      <c r="E39" s="11">
        <v>53.29128</v>
      </c>
      <c r="F39" s="17">
        <f t="shared" si="2"/>
        <v>1.554999999999751E-2</v>
      </c>
      <c r="G39" s="18">
        <f t="shared" si="3"/>
        <v>37.319999999994025</v>
      </c>
      <c r="H39" s="13">
        <f t="shared" si="4"/>
        <v>0.16542553191517764</v>
      </c>
      <c r="I39" s="19">
        <f t="shared" si="5"/>
        <v>0.98659177081286331</v>
      </c>
      <c r="J39" s="16">
        <f t="shared" si="6"/>
        <v>228.66600621825816</v>
      </c>
      <c r="K39" s="20">
        <v>6</v>
      </c>
      <c r="L39" s="21">
        <f t="shared" si="7"/>
        <v>22.029480367847604</v>
      </c>
      <c r="M39" s="14"/>
      <c r="N39" s="14"/>
    </row>
    <row r="40" spans="1:14" ht="18" customHeight="1" x14ac:dyDescent="0.2">
      <c r="A40" s="10" t="s">
        <v>48</v>
      </c>
      <c r="B40" s="10">
        <v>1559.7570499999999</v>
      </c>
      <c r="C40" s="15">
        <f t="shared" si="0"/>
        <v>7.7250000000049113E-2</v>
      </c>
      <c r="D40" s="16">
        <f t="shared" si="1"/>
        <v>185.40000000011787</v>
      </c>
      <c r="E40" s="11">
        <v>53.306080000000001</v>
      </c>
      <c r="F40" s="17">
        <f t="shared" si="2"/>
        <v>1.4800000000001035E-2</v>
      </c>
      <c r="G40" s="18">
        <f t="shared" si="3"/>
        <v>35.520000000002483</v>
      </c>
      <c r="H40" s="13">
        <f t="shared" si="4"/>
        <v>0.19158576051769094</v>
      </c>
      <c r="I40" s="19">
        <f t="shared" si="5"/>
        <v>0.98213769929080186</v>
      </c>
      <c r="J40" s="16">
        <f t="shared" si="6"/>
        <v>188.77190045142811</v>
      </c>
      <c r="K40" s="20">
        <v>6</v>
      </c>
      <c r="L40" s="21">
        <f t="shared" si="7"/>
        <v>18.186117577208876</v>
      </c>
      <c r="M40" s="14"/>
      <c r="N40" s="14"/>
    </row>
    <row r="41" spans="1:14" ht="18" customHeight="1" x14ac:dyDescent="0.2">
      <c r="A41" s="12" t="s">
        <v>49</v>
      </c>
      <c r="B41" s="10">
        <v>1559.82845</v>
      </c>
      <c r="C41" s="15">
        <f t="shared" si="0"/>
        <v>7.1400000000039654E-2</v>
      </c>
      <c r="D41" s="16">
        <f t="shared" si="1"/>
        <v>171.36000000009517</v>
      </c>
      <c r="E41" s="11">
        <v>53.31803</v>
      </c>
      <c r="F41" s="17">
        <f t="shared" si="2"/>
        <v>1.1949999999998795E-2</v>
      </c>
      <c r="G41" s="18">
        <f t="shared" si="3"/>
        <v>28.679999999997108</v>
      </c>
      <c r="H41" s="13">
        <f t="shared" si="4"/>
        <v>0.16736694677860164</v>
      </c>
      <c r="I41" s="19">
        <f t="shared" si="5"/>
        <v>0.98628169382029562</v>
      </c>
      <c r="J41" s="16">
        <f t="shared" si="6"/>
        <v>173.74346606428816</v>
      </c>
      <c r="K41" s="20">
        <v>6</v>
      </c>
      <c r="L41" s="21">
        <f t="shared" si="7"/>
        <v>16.738291528351461</v>
      </c>
      <c r="M41" s="14"/>
      <c r="N41" s="14"/>
    </row>
    <row r="42" spans="1:14" ht="18" customHeight="1" x14ac:dyDescent="0.2">
      <c r="A42" s="22"/>
      <c r="D42" s="23">
        <f>SUM(D18:D41)</f>
        <v>5251.0800000000017</v>
      </c>
      <c r="E42" s="24"/>
      <c r="F42" s="25"/>
      <c r="G42" s="23">
        <f>SUM(G18:G41)</f>
        <v>821.8368000000055</v>
      </c>
      <c r="H42" s="25"/>
      <c r="J42" s="1"/>
    </row>
    <row r="43" spans="1:14" ht="12.75" customHeight="1" x14ac:dyDescent="0.2">
      <c r="J43" s="1"/>
    </row>
    <row r="44" spans="1:14" ht="12.75" customHeight="1" x14ac:dyDescent="0.2">
      <c r="J44" s="1"/>
    </row>
    <row r="45" spans="1:14" ht="12.75" customHeight="1" x14ac:dyDescent="0.2">
      <c r="J45" s="1"/>
    </row>
    <row r="46" spans="1:14" ht="12.75" customHeight="1" x14ac:dyDescent="0.2">
      <c r="A46" s="26" t="s">
        <v>50</v>
      </c>
      <c r="F46" s="26" t="s">
        <v>51</v>
      </c>
      <c r="J46" s="1"/>
      <c r="K46" s="1"/>
    </row>
    <row r="47" spans="1:14" ht="12.75" customHeight="1" x14ac:dyDescent="0.2">
      <c r="A47" s="1" t="s">
        <v>52</v>
      </c>
      <c r="F47" s="1" t="s">
        <v>104</v>
      </c>
      <c r="J47" s="1"/>
      <c r="K47" s="1"/>
    </row>
    <row r="48" spans="1:14" ht="12.75" customHeight="1" x14ac:dyDescent="0.2">
      <c r="A48" s="1" t="s">
        <v>54</v>
      </c>
      <c r="F48" s="1" t="s">
        <v>54</v>
      </c>
      <c r="J48" s="1"/>
      <c r="K48" s="1"/>
    </row>
    <row r="49" spans="1:11" ht="12.75" customHeight="1" x14ac:dyDescent="0.2">
      <c r="J49" s="1"/>
      <c r="K49" s="1"/>
    </row>
    <row r="50" spans="1:11" ht="12.75" customHeight="1" x14ac:dyDescent="0.2">
      <c r="A50" s="26"/>
      <c r="F50" s="26"/>
      <c r="J50" s="1"/>
      <c r="K50" s="1"/>
    </row>
    <row r="51" spans="1:11" ht="12.75" customHeight="1" x14ac:dyDescent="0.2">
      <c r="A51" s="1" t="s">
        <v>55</v>
      </c>
      <c r="J51" s="1"/>
      <c r="K51" s="1"/>
    </row>
    <row r="52" spans="1:11" ht="12.75" customHeight="1" x14ac:dyDescent="0.2">
      <c r="A52" s="1" t="s">
        <v>54</v>
      </c>
      <c r="J52" s="1"/>
      <c r="K52" s="1"/>
    </row>
    <row r="53" spans="1:11" ht="12.75" customHeight="1" x14ac:dyDescent="0.2"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56</v>
      </c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A57" s="1" t="s">
        <v>57</v>
      </c>
      <c r="C57" s="4"/>
      <c r="D57" s="4"/>
      <c r="F57" s="1" t="s">
        <v>58</v>
      </c>
      <c r="J57" t="s">
        <v>59</v>
      </c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  <c r="D61" s="4"/>
    </row>
    <row r="62" spans="1:11" ht="12.75" customHeight="1" x14ac:dyDescent="0.2">
      <c r="C62" s="4"/>
      <c r="D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139" spans="3:3" ht="12.75" customHeight="1" x14ac:dyDescent="0.2">
      <c r="C139" s="4"/>
    </row>
    <row r="140" spans="3:3" ht="12.75" customHeight="1" x14ac:dyDescent="0.2">
      <c r="C140" s="4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/>
    </row>
    <row r="844" spans="3:3" ht="12.75" customHeight="1" x14ac:dyDescent="0.2">
      <c r="C844" s="27"/>
    </row>
    <row r="845" spans="3:3" ht="12.75" customHeight="1" x14ac:dyDescent="0.2">
      <c r="C845" s="27">
        <f t="shared" ref="C845:C904" si="8">B845-B844</f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  <row r="903" spans="3:3" ht="12.75" customHeight="1" x14ac:dyDescent="0.2">
      <c r="C903" s="27">
        <f t="shared" si="8"/>
        <v>0</v>
      </c>
    </row>
    <row r="904" spans="3:3" ht="12.75" customHeight="1" x14ac:dyDescent="0.2">
      <c r="C904" s="27">
        <f t="shared" si="8"/>
        <v>0</v>
      </c>
    </row>
  </sheetData>
  <mergeCells count="13">
    <mergeCell ref="F10:G10"/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gridLinesSet="0"/>
  <pageMargins left="0.59055118110236227" right="0.19685039370078741" top="0" bottom="0" header="0" footer="0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1"/>
  <sheetViews>
    <sheetView topLeftCell="A3"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3" style="1" customWidth="1"/>
    <col min="3" max="3" width="9" style="1" customWidth="1"/>
    <col min="4" max="4" width="10.5703125" style="1" customWidth="1"/>
    <col min="5" max="5" width="14.425781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94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95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4"/>
      <c r="B5" s="2" t="s">
        <v>81</v>
      </c>
      <c r="C5" s="4"/>
      <c r="D5" s="4"/>
      <c r="E5" s="4"/>
      <c r="F5" s="4"/>
      <c r="G5" s="4"/>
      <c r="H5" s="2"/>
      <c r="I5" s="2"/>
      <c r="J5" s="1"/>
    </row>
    <row r="6" spans="1:14" ht="12.75" customHeight="1" x14ac:dyDescent="0.2">
      <c r="A6" s="4"/>
      <c r="B6" s="2"/>
      <c r="C6" s="4"/>
      <c r="D6" s="4"/>
      <c r="E6" s="4"/>
      <c r="F6" s="4"/>
      <c r="G6" s="4"/>
      <c r="H6" s="2"/>
      <c r="I6" s="2"/>
      <c r="J6" s="1"/>
    </row>
    <row r="7" spans="1:14" ht="12.75" customHeight="1" x14ac:dyDescent="0.2">
      <c r="A7" s="4"/>
      <c r="B7" s="2"/>
      <c r="C7" s="4"/>
      <c r="D7" s="4"/>
      <c r="E7" s="4"/>
      <c r="F7" s="2"/>
      <c r="G7" s="5" t="s">
        <v>4</v>
      </c>
      <c r="H7" s="3"/>
      <c r="I7" s="3"/>
      <c r="J7" s="3"/>
      <c r="K7" s="2"/>
    </row>
    <row r="8" spans="1:14" ht="12.75" customHeight="1" x14ac:dyDescent="0.2">
      <c r="A8" s="4"/>
      <c r="B8" s="2"/>
      <c r="C8" s="4"/>
      <c r="D8" s="4"/>
      <c r="E8" s="4"/>
      <c r="F8" s="56" t="s">
        <v>5</v>
      </c>
      <c r="G8" s="56"/>
      <c r="H8" s="56"/>
      <c r="I8" s="56"/>
      <c r="J8" s="56"/>
      <c r="K8" s="56"/>
    </row>
    <row r="9" spans="1:14" ht="12.75" customHeight="1" x14ac:dyDescent="0.2">
      <c r="A9" s="4"/>
      <c r="B9" s="2"/>
      <c r="C9" s="4"/>
      <c r="D9" s="4"/>
      <c r="E9" s="4"/>
      <c r="F9" s="56" t="s">
        <v>6</v>
      </c>
      <c r="G9" s="56"/>
      <c r="H9" s="56"/>
      <c r="I9" s="56"/>
      <c r="J9" s="56"/>
      <c r="K9" s="56"/>
    </row>
    <row r="10" spans="1:14" ht="12.75" customHeight="1" x14ac:dyDescent="0.2">
      <c r="A10" s="42"/>
      <c r="B10" s="42"/>
      <c r="C10" s="43"/>
      <c r="D10" s="43"/>
      <c r="E10" s="43"/>
      <c r="F10" s="56" t="s">
        <v>7</v>
      </c>
      <c r="G10" s="56"/>
      <c r="H10" s="56"/>
      <c r="I10" s="56"/>
      <c r="J10" s="56"/>
      <c r="K10" s="56"/>
    </row>
    <row r="11" spans="1:14" ht="12.75" customHeight="1" x14ac:dyDescent="0.2">
      <c r="A11" s="2"/>
      <c r="B11" s="6"/>
      <c r="C11" s="6"/>
      <c r="D11" s="6"/>
      <c r="E11" s="6"/>
      <c r="F11" s="6"/>
      <c r="G11" s="6"/>
      <c r="H11" s="6"/>
      <c r="I11" s="2"/>
      <c r="J11" s="1"/>
    </row>
    <row r="12" spans="1:14" ht="42.4" customHeight="1" x14ac:dyDescent="0.2">
      <c r="A12" s="57" t="s">
        <v>8</v>
      </c>
      <c r="B12" s="52" t="s">
        <v>96</v>
      </c>
      <c r="C12" s="52"/>
      <c r="D12" s="52"/>
      <c r="E12" s="50" t="s">
        <v>97</v>
      </c>
      <c r="F12" s="50"/>
      <c r="G12" s="50"/>
      <c r="H12" s="59" t="s">
        <v>11</v>
      </c>
      <c r="I12" s="59" t="s">
        <v>12</v>
      </c>
      <c r="J12" s="59" t="s">
        <v>13</v>
      </c>
      <c r="K12" s="50" t="s">
        <v>14</v>
      </c>
      <c r="L12" s="50" t="s">
        <v>15</v>
      </c>
      <c r="M12" s="50" t="s">
        <v>16</v>
      </c>
      <c r="N12" s="50"/>
    </row>
    <row r="13" spans="1:14" ht="51" customHeight="1" x14ac:dyDescent="0.2">
      <c r="A13" s="58"/>
      <c r="B13" s="7" t="s">
        <v>17</v>
      </c>
      <c r="C13" s="7" t="s">
        <v>18</v>
      </c>
      <c r="D13" s="7" t="s">
        <v>69</v>
      </c>
      <c r="E13" s="7" t="s">
        <v>20</v>
      </c>
      <c r="F13" s="7" t="s">
        <v>21</v>
      </c>
      <c r="G13" s="7" t="s">
        <v>70</v>
      </c>
      <c r="H13" s="59"/>
      <c r="I13" s="59"/>
      <c r="J13" s="59"/>
      <c r="K13" s="50"/>
      <c r="L13" s="50"/>
      <c r="M13" s="7" t="s">
        <v>23</v>
      </c>
      <c r="N13" s="7" t="s">
        <v>24</v>
      </c>
    </row>
    <row r="14" spans="1:14" ht="18" customHeight="1" x14ac:dyDescent="0.2">
      <c r="A14" s="10" t="s">
        <v>25</v>
      </c>
      <c r="B14" s="28">
        <v>11184.356879999999</v>
      </c>
      <c r="C14" s="10"/>
      <c r="D14" s="10"/>
      <c r="E14" s="28">
        <v>4345.73632</v>
      </c>
      <c r="F14" s="10"/>
      <c r="G14" s="10"/>
      <c r="H14" s="10"/>
      <c r="I14" s="12"/>
      <c r="J14" s="10"/>
      <c r="K14" s="13"/>
      <c r="L14" s="14"/>
      <c r="M14" s="14"/>
      <c r="N14" s="14"/>
    </row>
    <row r="15" spans="1:14" ht="18" customHeight="1" x14ac:dyDescent="0.2">
      <c r="A15" s="10" t="s">
        <v>26</v>
      </c>
      <c r="B15" s="28">
        <v>11184.455</v>
      </c>
      <c r="C15" s="17">
        <f t="shared" ref="C15:C38" si="0">B15-B14</f>
        <v>9.8120000000562868E-2</v>
      </c>
      <c r="D15" s="16">
        <f t="shared" ref="D15:D38" si="1">C15*2400</f>
        <v>235.48800000135088</v>
      </c>
      <c r="E15" s="28">
        <v>4345.8077999999996</v>
      </c>
      <c r="F15" s="17">
        <f t="shared" ref="F15:F38" si="2">E15-E14</f>
        <v>7.14799999996103E-2</v>
      </c>
      <c r="G15" s="16">
        <f t="shared" ref="G15:G38" si="3">F15*2400</f>
        <v>171.55199999906472</v>
      </c>
      <c r="H15" s="13">
        <f t="shared" ref="H15:H39" si="4">G15/D15</f>
        <v>0.72849571951895897</v>
      </c>
      <c r="I15" s="19">
        <f t="shared" ref="I15:I39" si="5">1/SQRT(1+H15*H15)</f>
        <v>0.80826561923613527</v>
      </c>
      <c r="J15" s="16">
        <f t="shared" ref="J15:J39" si="6">SQRT(D15*D15+G15*G15)</f>
        <v>291.34976720140918</v>
      </c>
      <c r="K15" s="14">
        <v>6</v>
      </c>
      <c r="L15" s="21">
        <f t="shared" ref="L15:L38" si="7">D15/I15/K15/1.73</f>
        <v>28.06837834310301</v>
      </c>
      <c r="M15" s="14"/>
      <c r="N15" s="14"/>
    </row>
    <row r="16" spans="1:14" ht="18" customHeight="1" x14ac:dyDescent="0.2">
      <c r="A16" s="10" t="s">
        <v>27</v>
      </c>
      <c r="B16" s="28">
        <v>11184.5476</v>
      </c>
      <c r="C16" s="17">
        <f t="shared" si="0"/>
        <v>9.2599999999947613E-2</v>
      </c>
      <c r="D16" s="16">
        <f t="shared" si="1"/>
        <v>222.23999999987427</v>
      </c>
      <c r="E16" s="28">
        <v>4345.8802400000004</v>
      </c>
      <c r="F16" s="17">
        <f t="shared" si="2"/>
        <v>7.2440000000824512E-2</v>
      </c>
      <c r="G16" s="16">
        <f t="shared" si="3"/>
        <v>173.85600000197883</v>
      </c>
      <c r="H16" s="13">
        <f t="shared" si="4"/>
        <v>0.78228941685599884</v>
      </c>
      <c r="I16" s="19">
        <f t="shared" si="5"/>
        <v>0.78762703675103074</v>
      </c>
      <c r="J16" s="16">
        <f t="shared" si="6"/>
        <v>282.16400609686588</v>
      </c>
      <c r="K16" s="14">
        <v>6</v>
      </c>
      <c r="L16" s="21">
        <f t="shared" si="7"/>
        <v>27.183430259813672</v>
      </c>
      <c r="M16" s="14"/>
      <c r="N16" s="14"/>
    </row>
    <row r="17" spans="1:14" ht="18" customHeight="1" x14ac:dyDescent="0.2">
      <c r="A17" s="10" t="s">
        <v>28</v>
      </c>
      <c r="B17" s="28">
        <v>11184.638000000001</v>
      </c>
      <c r="C17" s="17">
        <f t="shared" si="0"/>
        <v>9.0400000000954606E-2</v>
      </c>
      <c r="D17" s="16">
        <f t="shared" si="1"/>
        <v>216.96000000229105</v>
      </c>
      <c r="E17" s="28">
        <v>4345.9529199999997</v>
      </c>
      <c r="F17" s="17">
        <f t="shared" si="2"/>
        <v>7.2679999999309075E-2</v>
      </c>
      <c r="G17" s="16">
        <f t="shared" si="3"/>
        <v>174.43199999834178</v>
      </c>
      <c r="H17" s="13">
        <f t="shared" si="4"/>
        <v>0.80398230086882294</v>
      </c>
      <c r="I17" s="19">
        <f t="shared" si="5"/>
        <v>0.77935255704583351</v>
      </c>
      <c r="J17" s="16">
        <f t="shared" si="6"/>
        <v>278.38492097169279</v>
      </c>
      <c r="K17" s="14">
        <v>6</v>
      </c>
      <c r="L17" s="21">
        <f t="shared" si="7"/>
        <v>26.819356548332639</v>
      </c>
      <c r="M17" s="14"/>
      <c r="N17" s="14"/>
    </row>
    <row r="18" spans="1:14" ht="18" customHeight="1" x14ac:dyDescent="0.2">
      <c r="A18" s="10" t="s">
        <v>29</v>
      </c>
      <c r="B18" s="28">
        <v>11184.72264</v>
      </c>
      <c r="C18" s="17">
        <f t="shared" si="0"/>
        <v>8.4639999999126303E-2</v>
      </c>
      <c r="D18" s="16">
        <f t="shared" si="1"/>
        <v>203.13599999790313</v>
      </c>
      <c r="E18" s="28">
        <v>4346.0249999999996</v>
      </c>
      <c r="F18" s="17">
        <f t="shared" si="2"/>
        <v>7.2079999999914435E-2</v>
      </c>
      <c r="G18" s="16">
        <f t="shared" si="3"/>
        <v>172.99199999979464</v>
      </c>
      <c r="H18" s="13">
        <f t="shared" si="4"/>
        <v>0.85160680530078547</v>
      </c>
      <c r="I18" s="19">
        <f t="shared" si="5"/>
        <v>0.76133531769905949</v>
      </c>
      <c r="J18" s="16">
        <f t="shared" si="6"/>
        <v>266.81541664431057</v>
      </c>
      <c r="K18" s="14">
        <v>6</v>
      </c>
      <c r="L18" s="21">
        <f t="shared" si="7"/>
        <v>25.704760755713927</v>
      </c>
      <c r="M18" s="14"/>
      <c r="N18" s="14"/>
    </row>
    <row r="19" spans="1:14" ht="18" customHeight="1" x14ac:dyDescent="0.2">
      <c r="A19" s="10" t="s">
        <v>30</v>
      </c>
      <c r="B19" s="28">
        <v>11184.794519999999</v>
      </c>
      <c r="C19" s="17">
        <f t="shared" si="0"/>
        <v>7.1879999999509891E-2</v>
      </c>
      <c r="D19" s="16">
        <f t="shared" si="1"/>
        <v>172.51199999882374</v>
      </c>
      <c r="E19" s="28">
        <v>4346.0922799999998</v>
      </c>
      <c r="F19" s="17">
        <f t="shared" si="2"/>
        <v>6.7280000000209839E-2</v>
      </c>
      <c r="G19" s="16">
        <f t="shared" si="3"/>
        <v>161.47200000050361</v>
      </c>
      <c r="H19" s="13">
        <f t="shared" si="4"/>
        <v>0.93600445187351955</v>
      </c>
      <c r="I19" s="19">
        <f t="shared" si="5"/>
        <v>0.73008177390265061</v>
      </c>
      <c r="J19" s="16">
        <f t="shared" si="6"/>
        <v>236.29133908748497</v>
      </c>
      <c r="K19" s="14">
        <v>6</v>
      </c>
      <c r="L19" s="21">
        <f t="shared" si="7"/>
        <v>22.764098177985062</v>
      </c>
      <c r="M19" s="14"/>
      <c r="N19" s="14"/>
    </row>
    <row r="20" spans="1:14" ht="18" customHeight="1" x14ac:dyDescent="0.2">
      <c r="A20" s="10" t="s">
        <v>31</v>
      </c>
      <c r="B20" s="28">
        <v>11184.86376</v>
      </c>
      <c r="C20" s="17">
        <f t="shared" si="0"/>
        <v>6.9240000000718283E-2</v>
      </c>
      <c r="D20" s="16">
        <f t="shared" si="1"/>
        <v>166.17600000172388</v>
      </c>
      <c r="E20" s="28">
        <v>4346.1571999999996</v>
      </c>
      <c r="F20" s="17">
        <f t="shared" si="2"/>
        <v>6.4919999999801803E-2</v>
      </c>
      <c r="G20" s="16">
        <f t="shared" si="3"/>
        <v>155.80799999952433</v>
      </c>
      <c r="H20" s="13">
        <f t="shared" si="4"/>
        <v>0.93760831887822549</v>
      </c>
      <c r="I20" s="19">
        <f t="shared" si="5"/>
        <v>0.72949777587721443</v>
      </c>
      <c r="J20" s="16">
        <f t="shared" si="6"/>
        <v>227.79507422335695</v>
      </c>
      <c r="K20" s="14">
        <v>6</v>
      </c>
      <c r="L20" s="21">
        <f t="shared" si="7"/>
        <v>21.945575551383136</v>
      </c>
      <c r="M20" s="14"/>
      <c r="N20" s="14"/>
    </row>
    <row r="21" spans="1:14" ht="18" customHeight="1" x14ac:dyDescent="0.2">
      <c r="A21" s="10" t="s">
        <v>32</v>
      </c>
      <c r="B21" s="28">
        <v>11184.947</v>
      </c>
      <c r="C21" s="17">
        <f t="shared" si="0"/>
        <v>8.3239999999932479E-2</v>
      </c>
      <c r="D21" s="16">
        <f t="shared" si="1"/>
        <v>199.77599999983795</v>
      </c>
      <c r="E21" s="28">
        <v>4346.2196000000004</v>
      </c>
      <c r="F21" s="17">
        <f t="shared" si="2"/>
        <v>6.2400000000707223E-2</v>
      </c>
      <c r="G21" s="16">
        <f t="shared" si="3"/>
        <v>149.76000000169734</v>
      </c>
      <c r="H21" s="13">
        <f t="shared" si="4"/>
        <v>0.74963959635701394</v>
      </c>
      <c r="I21" s="19">
        <f t="shared" si="5"/>
        <v>0.80013839765216488</v>
      </c>
      <c r="J21" s="16">
        <f t="shared" si="6"/>
        <v>249.67680664499784</v>
      </c>
      <c r="K21" s="14">
        <v>6</v>
      </c>
      <c r="L21" s="21">
        <f t="shared" si="7"/>
        <v>24.053642258670308</v>
      </c>
      <c r="M21" s="14"/>
      <c r="N21" s="14"/>
    </row>
    <row r="22" spans="1:14" ht="18" customHeight="1" x14ac:dyDescent="0.2">
      <c r="A22" s="10" t="s">
        <v>33</v>
      </c>
      <c r="B22" s="28">
        <v>11185.05132</v>
      </c>
      <c r="C22" s="17">
        <f t="shared" si="0"/>
        <v>0.10432000000037078</v>
      </c>
      <c r="D22" s="16">
        <f t="shared" si="1"/>
        <v>250.36800000088988</v>
      </c>
      <c r="E22" s="28">
        <v>4346.2676799999999</v>
      </c>
      <c r="F22" s="17">
        <f t="shared" si="2"/>
        <v>4.8079999999572465E-2</v>
      </c>
      <c r="G22" s="16">
        <f t="shared" si="3"/>
        <v>115.39199999897392</v>
      </c>
      <c r="H22" s="13">
        <f t="shared" si="4"/>
        <v>0.46088957054641078</v>
      </c>
      <c r="I22" s="19">
        <f t="shared" si="5"/>
        <v>0.90818348058498921</v>
      </c>
      <c r="J22" s="16">
        <f t="shared" si="6"/>
        <v>275.67997585644264</v>
      </c>
      <c r="K22" s="14">
        <v>6</v>
      </c>
      <c r="L22" s="21">
        <f t="shared" si="7"/>
        <v>26.558764533375978</v>
      </c>
      <c r="M22" s="14"/>
      <c r="N22" s="14"/>
    </row>
    <row r="23" spans="1:14" ht="18" customHeight="1" x14ac:dyDescent="0.2">
      <c r="A23" s="10" t="s">
        <v>34</v>
      </c>
      <c r="B23" s="28">
        <v>11185.21636</v>
      </c>
      <c r="C23" s="17">
        <f t="shared" si="0"/>
        <v>0.16503999999986263</v>
      </c>
      <c r="D23" s="16">
        <f t="shared" si="1"/>
        <v>396.09599999967031</v>
      </c>
      <c r="E23" s="28">
        <v>4346.3138799999997</v>
      </c>
      <c r="F23" s="17">
        <f t="shared" si="2"/>
        <v>4.6199999999771535E-2</v>
      </c>
      <c r="G23" s="16">
        <f t="shared" si="3"/>
        <v>110.87999999945168</v>
      </c>
      <c r="H23" s="13">
        <f t="shared" si="4"/>
        <v>0.2799321376624454</v>
      </c>
      <c r="I23" s="19">
        <f t="shared" si="5"/>
        <v>0.96298098557393663</v>
      </c>
      <c r="J23" s="16">
        <f t="shared" si="6"/>
        <v>411.32276330835037</v>
      </c>
      <c r="K23" s="14">
        <v>6</v>
      </c>
      <c r="L23" s="21">
        <f t="shared" si="7"/>
        <v>39.626470453598309</v>
      </c>
      <c r="M23" s="14"/>
      <c r="N23" s="14"/>
    </row>
    <row r="24" spans="1:14" ht="18" customHeight="1" x14ac:dyDescent="0.2">
      <c r="A24" s="34" t="s">
        <v>35</v>
      </c>
      <c r="B24" s="28">
        <v>11185.40768</v>
      </c>
      <c r="C24" s="17">
        <f t="shared" si="0"/>
        <v>0.19131999999990512</v>
      </c>
      <c r="D24" s="16">
        <f t="shared" si="1"/>
        <v>459.16799999977229</v>
      </c>
      <c r="E24" s="28">
        <v>4346.3613599999999</v>
      </c>
      <c r="F24" s="17">
        <f t="shared" si="2"/>
        <v>4.7480000000177824E-2</v>
      </c>
      <c r="G24" s="16">
        <f t="shared" si="3"/>
        <v>113.95200000042678</v>
      </c>
      <c r="H24" s="13">
        <f t="shared" si="4"/>
        <v>0.24817060422434337</v>
      </c>
      <c r="I24" s="19">
        <f t="shared" si="5"/>
        <v>0.9705588341269995</v>
      </c>
      <c r="J24" s="16">
        <f t="shared" si="6"/>
        <v>473.09651291030264</v>
      </c>
      <c r="K24" s="14">
        <v>6</v>
      </c>
      <c r="L24" s="21">
        <f t="shared" si="7"/>
        <v>45.577698738950154</v>
      </c>
      <c r="M24" s="14"/>
      <c r="N24" s="14"/>
    </row>
    <row r="25" spans="1:14" ht="18" customHeight="1" x14ac:dyDescent="0.2">
      <c r="A25" s="10" t="s">
        <v>36</v>
      </c>
      <c r="B25" s="28">
        <v>11185.60412</v>
      </c>
      <c r="C25" s="17">
        <f t="shared" si="0"/>
        <v>0.19643999999971129</v>
      </c>
      <c r="D25" s="16">
        <f t="shared" si="1"/>
        <v>471.4559999993071</v>
      </c>
      <c r="E25" s="28">
        <v>4346.4202800000003</v>
      </c>
      <c r="F25" s="17">
        <f t="shared" si="2"/>
        <v>5.8920000000398431E-2</v>
      </c>
      <c r="G25" s="16">
        <f t="shared" si="3"/>
        <v>141.40800000095624</v>
      </c>
      <c r="H25" s="13">
        <f t="shared" si="4"/>
        <v>0.29993891264755157</v>
      </c>
      <c r="I25" s="19">
        <f t="shared" si="5"/>
        <v>0.95784238795236865</v>
      </c>
      <c r="J25" s="16">
        <f t="shared" si="6"/>
        <v>492.20623970000327</v>
      </c>
      <c r="K25" s="14">
        <v>6</v>
      </c>
      <c r="L25" s="21">
        <f t="shared" si="7"/>
        <v>47.418712880539815</v>
      </c>
      <c r="M25" s="14"/>
      <c r="N25" s="14"/>
    </row>
    <row r="26" spans="1:14" ht="18" customHeight="1" x14ac:dyDescent="0.2">
      <c r="A26" s="10" t="s">
        <v>37</v>
      </c>
      <c r="B26" s="28">
        <v>11185.812159999999</v>
      </c>
      <c r="C26" s="17">
        <f t="shared" si="0"/>
        <v>0.20803999999952794</v>
      </c>
      <c r="D26" s="16">
        <f t="shared" si="1"/>
        <v>499.29599999886705</v>
      </c>
      <c r="E26" s="28">
        <v>4346.4836800000003</v>
      </c>
      <c r="F26" s="17">
        <f t="shared" si="2"/>
        <v>6.3400000000001455E-2</v>
      </c>
      <c r="G26" s="16">
        <f t="shared" si="3"/>
        <v>152.16000000000349</v>
      </c>
      <c r="H26" s="13">
        <f t="shared" si="4"/>
        <v>0.30474908671479195</v>
      </c>
      <c r="I26" s="19">
        <f t="shared" si="5"/>
        <v>0.95656690061218463</v>
      </c>
      <c r="J26" s="16">
        <f t="shared" si="6"/>
        <v>521.96662844943421</v>
      </c>
      <c r="K26" s="14">
        <v>6</v>
      </c>
      <c r="L26" s="21">
        <f t="shared" si="7"/>
        <v>50.285802355436822</v>
      </c>
      <c r="M26" s="14"/>
      <c r="N26" s="14"/>
    </row>
    <row r="27" spans="1:14" ht="18" customHeight="1" x14ac:dyDescent="0.2">
      <c r="A27" s="10" t="s">
        <v>38</v>
      </c>
      <c r="B27" s="28">
        <v>11186.02412</v>
      </c>
      <c r="C27" s="17">
        <f t="shared" si="0"/>
        <v>0.21196000000054482</v>
      </c>
      <c r="D27" s="16">
        <f t="shared" si="1"/>
        <v>508.70400000130758</v>
      </c>
      <c r="E27" s="28">
        <v>4346.5433599999997</v>
      </c>
      <c r="F27" s="17">
        <f t="shared" si="2"/>
        <v>5.9679999999389111E-2</v>
      </c>
      <c r="G27" s="16">
        <f t="shared" si="3"/>
        <v>143.23199999853387</v>
      </c>
      <c r="H27" s="13">
        <f t="shared" si="4"/>
        <v>0.28156255896978538</v>
      </c>
      <c r="I27" s="19">
        <f t="shared" si="5"/>
        <v>0.96257248541617457</v>
      </c>
      <c r="J27" s="16">
        <f t="shared" si="6"/>
        <v>528.48383649919731</v>
      </c>
      <c r="K27" s="14">
        <v>6</v>
      </c>
      <c r="L27" s="21">
        <f t="shared" si="7"/>
        <v>50.913664402620171</v>
      </c>
      <c r="M27" s="14"/>
      <c r="N27" s="14"/>
    </row>
    <row r="28" spans="1:14" ht="18" customHeight="1" x14ac:dyDescent="0.2">
      <c r="A28" s="10" t="s">
        <v>39</v>
      </c>
      <c r="B28" s="28">
        <v>11186.218639999999</v>
      </c>
      <c r="C28" s="17">
        <f t="shared" si="0"/>
        <v>0.19451999999910186</v>
      </c>
      <c r="D28" s="16">
        <f t="shared" si="1"/>
        <v>466.84799999784445</v>
      </c>
      <c r="E28" s="28">
        <v>4346.5953200000004</v>
      </c>
      <c r="F28" s="17">
        <f t="shared" si="2"/>
        <v>5.1960000000690343E-2</v>
      </c>
      <c r="G28" s="16">
        <f t="shared" si="3"/>
        <v>124.70400000165682</v>
      </c>
      <c r="H28" s="13">
        <f t="shared" si="4"/>
        <v>0.26711906231200006</v>
      </c>
      <c r="I28" s="19">
        <f t="shared" si="5"/>
        <v>0.9661260390280324</v>
      </c>
      <c r="J28" s="16">
        <f t="shared" si="6"/>
        <v>483.21645534729112</v>
      </c>
      <c r="K28" s="14">
        <v>6</v>
      </c>
      <c r="L28" s="21">
        <f t="shared" si="7"/>
        <v>46.552645023823807</v>
      </c>
      <c r="M28" s="14"/>
      <c r="N28" s="14"/>
    </row>
    <row r="29" spans="1:14" ht="18" customHeight="1" x14ac:dyDescent="0.2">
      <c r="A29" s="10" t="s">
        <v>40</v>
      </c>
      <c r="B29" s="28">
        <v>11186.413640000001</v>
      </c>
      <c r="C29" s="17">
        <f t="shared" si="0"/>
        <v>0.19500000000152795</v>
      </c>
      <c r="D29" s="16">
        <f t="shared" si="1"/>
        <v>468.00000000366708</v>
      </c>
      <c r="E29" s="28">
        <v>4346.6523200000001</v>
      </c>
      <c r="F29" s="17">
        <f t="shared" si="2"/>
        <v>5.6999999999788997E-2</v>
      </c>
      <c r="G29" s="16">
        <f t="shared" si="3"/>
        <v>136.79999999949359</v>
      </c>
      <c r="H29" s="13">
        <f t="shared" si="4"/>
        <v>0.2923076923043198</v>
      </c>
      <c r="I29" s="19">
        <f t="shared" si="5"/>
        <v>0.95983444567632403</v>
      </c>
      <c r="J29" s="16">
        <f t="shared" si="6"/>
        <v>487.5840850594837</v>
      </c>
      <c r="K29" s="14">
        <v>6</v>
      </c>
      <c r="L29" s="21">
        <f t="shared" si="7"/>
        <v>46.973418599179539</v>
      </c>
      <c r="M29" s="14"/>
      <c r="N29" s="14"/>
    </row>
    <row r="30" spans="1:14" ht="18" customHeight="1" x14ac:dyDescent="0.2">
      <c r="A30" s="10" t="s">
        <v>41</v>
      </c>
      <c r="B30" s="28">
        <v>11186.60284</v>
      </c>
      <c r="C30" s="17">
        <f t="shared" si="0"/>
        <v>0.18919999999889114</v>
      </c>
      <c r="D30" s="16">
        <f t="shared" si="1"/>
        <v>454.07999999733875</v>
      </c>
      <c r="E30" s="28">
        <v>4346.7053599999999</v>
      </c>
      <c r="F30" s="17">
        <f t="shared" si="2"/>
        <v>5.3039999999782594E-2</v>
      </c>
      <c r="G30" s="16">
        <f t="shared" si="3"/>
        <v>127.29599999947823</v>
      </c>
      <c r="H30" s="13">
        <f t="shared" si="4"/>
        <v>0.28033826638527193</v>
      </c>
      <c r="I30" s="19">
        <f t="shared" si="5"/>
        <v>0.96287940379726089</v>
      </c>
      <c r="J30" s="16">
        <f t="shared" si="6"/>
        <v>471.58553626404864</v>
      </c>
      <c r="K30" s="14">
        <v>6</v>
      </c>
      <c r="L30" s="21">
        <f t="shared" si="7"/>
        <v>45.432132588058643</v>
      </c>
      <c r="M30" s="14"/>
      <c r="N30" s="14"/>
    </row>
    <row r="31" spans="1:14" ht="18" customHeight="1" x14ac:dyDescent="0.2">
      <c r="A31" s="10" t="s">
        <v>42</v>
      </c>
      <c r="B31" s="28">
        <v>11186.78592</v>
      </c>
      <c r="C31" s="17">
        <f t="shared" si="0"/>
        <v>0.18308000000070024</v>
      </c>
      <c r="D31" s="16">
        <f t="shared" si="1"/>
        <v>439.39200000168057</v>
      </c>
      <c r="E31" s="28">
        <v>4346.75684</v>
      </c>
      <c r="F31" s="17">
        <f t="shared" si="2"/>
        <v>5.1480000000083237E-2</v>
      </c>
      <c r="G31" s="16">
        <f t="shared" si="3"/>
        <v>123.55200000019977</v>
      </c>
      <c r="H31" s="13">
        <f t="shared" si="4"/>
        <v>0.28118855145229593</v>
      </c>
      <c r="I31" s="19">
        <f t="shared" si="5"/>
        <v>0.96266635622336461</v>
      </c>
      <c r="J31" s="16">
        <f t="shared" si="6"/>
        <v>456.43228015722792</v>
      </c>
      <c r="K31" s="14">
        <v>6</v>
      </c>
      <c r="L31" s="21">
        <f t="shared" si="7"/>
        <v>43.972281325359148</v>
      </c>
      <c r="M31" s="14"/>
      <c r="N31" s="14"/>
    </row>
    <row r="32" spans="1:14" ht="18" customHeight="1" x14ac:dyDescent="0.2">
      <c r="A32" s="10" t="s">
        <v>43</v>
      </c>
      <c r="B32" s="28">
        <v>11186.935359999999</v>
      </c>
      <c r="C32" s="17">
        <f t="shared" si="0"/>
        <v>0.14943999999923108</v>
      </c>
      <c r="D32" s="16">
        <f t="shared" si="1"/>
        <v>358.65599999815458</v>
      </c>
      <c r="E32" s="28">
        <v>4346.8046400000003</v>
      </c>
      <c r="F32" s="17">
        <f t="shared" si="2"/>
        <v>4.7800000000279397E-2</v>
      </c>
      <c r="G32" s="16">
        <f t="shared" si="3"/>
        <v>114.72000000067055</v>
      </c>
      <c r="H32" s="13">
        <f t="shared" si="4"/>
        <v>0.31986081370801223</v>
      </c>
      <c r="I32" s="19">
        <f t="shared" si="5"/>
        <v>0.95246262138987892</v>
      </c>
      <c r="J32" s="16">
        <f t="shared" si="6"/>
        <v>376.55650935129262</v>
      </c>
      <c r="K32" s="14">
        <v>6</v>
      </c>
      <c r="L32" s="21">
        <f t="shared" si="7"/>
        <v>36.2771203613962</v>
      </c>
      <c r="M32" s="14"/>
      <c r="N32" s="14"/>
    </row>
    <row r="33" spans="1:14" ht="18" customHeight="1" x14ac:dyDescent="0.2">
      <c r="A33" s="10" t="s">
        <v>44</v>
      </c>
      <c r="B33" s="28">
        <v>11187.04716</v>
      </c>
      <c r="C33" s="17">
        <f t="shared" si="0"/>
        <v>0.11180000000058499</v>
      </c>
      <c r="D33" s="16">
        <f t="shared" si="1"/>
        <v>268.32000000140397</v>
      </c>
      <c r="E33" s="28">
        <v>4346.8497200000002</v>
      </c>
      <c r="F33" s="17">
        <f t="shared" si="2"/>
        <v>4.5079999999870779E-2</v>
      </c>
      <c r="G33" s="16">
        <f t="shared" si="3"/>
        <v>108.19199999968987</v>
      </c>
      <c r="H33" s="13">
        <f t="shared" si="4"/>
        <v>0.40322003577490967</v>
      </c>
      <c r="I33" s="19">
        <f t="shared" si="5"/>
        <v>0.92744332826672293</v>
      </c>
      <c r="J33" s="16">
        <f t="shared" si="6"/>
        <v>289.31147793457194</v>
      </c>
      <c r="K33" s="14">
        <v>6</v>
      </c>
      <c r="L33" s="21">
        <f t="shared" si="7"/>
        <v>27.872011361712136</v>
      </c>
      <c r="M33" s="14"/>
      <c r="N33" s="14"/>
    </row>
    <row r="34" spans="1:14" ht="18" customHeight="1" x14ac:dyDescent="0.2">
      <c r="A34" s="10" t="s">
        <v>45</v>
      </c>
      <c r="B34" s="28">
        <v>11187.14568</v>
      </c>
      <c r="C34" s="17">
        <f t="shared" si="0"/>
        <v>9.8519999999552965E-2</v>
      </c>
      <c r="D34" s="16">
        <f t="shared" si="1"/>
        <v>236.44799999892712</v>
      </c>
      <c r="E34" s="28">
        <v>4346.8964400000004</v>
      </c>
      <c r="F34" s="17">
        <f t="shared" si="2"/>
        <v>4.6720000000277651E-2</v>
      </c>
      <c r="G34" s="16">
        <f t="shared" si="3"/>
        <v>112.12800000066636</v>
      </c>
      <c r="H34" s="13">
        <f t="shared" si="4"/>
        <v>0.4742184328104917</v>
      </c>
      <c r="I34" s="19">
        <f t="shared" si="5"/>
        <v>0.90355100810453015</v>
      </c>
      <c r="J34" s="16">
        <f t="shared" si="6"/>
        <v>261.68749509222272</v>
      </c>
      <c r="K34" s="14">
        <v>6</v>
      </c>
      <c r="L34" s="21">
        <f t="shared" si="7"/>
        <v>25.210741338364421</v>
      </c>
      <c r="M34" s="14"/>
      <c r="N34" s="14"/>
    </row>
    <row r="35" spans="1:14" ht="18" customHeight="1" x14ac:dyDescent="0.2">
      <c r="A35" s="10" t="s">
        <v>46</v>
      </c>
      <c r="B35" s="28">
        <v>11187.23984</v>
      </c>
      <c r="C35" s="17">
        <f t="shared" si="0"/>
        <v>9.4160000000556465E-2</v>
      </c>
      <c r="D35" s="16">
        <f t="shared" si="1"/>
        <v>225.98400000133552</v>
      </c>
      <c r="E35" s="28">
        <v>4346.9451600000002</v>
      </c>
      <c r="F35" s="17">
        <f t="shared" si="2"/>
        <v>4.8719999999775609E-2</v>
      </c>
      <c r="G35" s="16">
        <f t="shared" si="3"/>
        <v>116.92799999946146</v>
      </c>
      <c r="H35" s="13">
        <f t="shared" si="4"/>
        <v>0.51741716227153445</v>
      </c>
      <c r="I35" s="19">
        <f t="shared" si="5"/>
        <v>0.88815392616162392</v>
      </c>
      <c r="J35" s="16">
        <f t="shared" si="6"/>
        <v>254.44238137636913</v>
      </c>
      <c r="K35" s="14">
        <v>6</v>
      </c>
      <c r="L35" s="21">
        <f t="shared" si="7"/>
        <v>24.512753504467163</v>
      </c>
      <c r="M35" s="14"/>
      <c r="N35" s="14"/>
    </row>
    <row r="36" spans="1:14" ht="18" customHeight="1" x14ac:dyDescent="0.2">
      <c r="A36" s="10" t="s">
        <v>47</v>
      </c>
      <c r="B36" s="28">
        <v>11187.347040000001</v>
      </c>
      <c r="C36" s="17">
        <f t="shared" si="0"/>
        <v>0.10720000000037544</v>
      </c>
      <c r="D36" s="16">
        <f t="shared" si="1"/>
        <v>257.28000000090105</v>
      </c>
      <c r="E36" s="28">
        <v>4346.9872800000003</v>
      </c>
      <c r="F36" s="17">
        <f t="shared" si="2"/>
        <v>4.2120000000068103E-2</v>
      </c>
      <c r="G36" s="16">
        <f t="shared" si="3"/>
        <v>101.08800000016345</v>
      </c>
      <c r="H36" s="13">
        <f t="shared" si="4"/>
        <v>0.39291044776045325</v>
      </c>
      <c r="I36" s="19">
        <f t="shared" si="5"/>
        <v>0.93073460767759786</v>
      </c>
      <c r="J36" s="16">
        <f t="shared" si="6"/>
        <v>276.42681155144248</v>
      </c>
      <c r="K36" s="14">
        <v>6</v>
      </c>
      <c r="L36" s="21">
        <f t="shared" si="7"/>
        <v>26.63071402229696</v>
      </c>
      <c r="M36" s="14"/>
      <c r="N36" s="14"/>
    </row>
    <row r="37" spans="1:14" ht="18" customHeight="1" x14ac:dyDescent="0.2">
      <c r="A37" s="10" t="s">
        <v>48</v>
      </c>
      <c r="B37" s="28">
        <v>11187.45408</v>
      </c>
      <c r="C37" s="17">
        <f t="shared" si="0"/>
        <v>0.10703999999896041</v>
      </c>
      <c r="D37" s="16">
        <f t="shared" si="1"/>
        <v>256.89599999750499</v>
      </c>
      <c r="E37" s="28">
        <v>4347.0302000000001</v>
      </c>
      <c r="F37" s="17">
        <f t="shared" si="2"/>
        <v>4.2919999999867287E-2</v>
      </c>
      <c r="G37" s="16">
        <f t="shared" si="3"/>
        <v>103.00799999968149</v>
      </c>
      <c r="H37" s="13">
        <f t="shared" si="4"/>
        <v>0.40097159940474714</v>
      </c>
      <c r="I37" s="19">
        <f t="shared" si="5"/>
        <v>0.92816539819365385</v>
      </c>
      <c r="J37" s="16">
        <f t="shared" si="6"/>
        <v>276.77825579089927</v>
      </c>
      <c r="K37" s="14">
        <v>6</v>
      </c>
      <c r="L37" s="21">
        <f t="shared" si="7"/>
        <v>26.664571848834228</v>
      </c>
      <c r="M37" s="14"/>
      <c r="N37" s="14"/>
    </row>
    <row r="38" spans="1:14" ht="18" customHeight="1" x14ac:dyDescent="0.2">
      <c r="A38" s="10" t="s">
        <v>49</v>
      </c>
      <c r="B38" s="28">
        <v>11187.552960000001</v>
      </c>
      <c r="C38" s="17">
        <f t="shared" si="0"/>
        <v>9.8880000001372537E-2</v>
      </c>
      <c r="D38" s="16">
        <f t="shared" si="1"/>
        <v>237.31200000329409</v>
      </c>
      <c r="E38" s="28">
        <v>4347.0738000000001</v>
      </c>
      <c r="F38" s="17">
        <f t="shared" si="2"/>
        <v>4.3599999999969441E-2</v>
      </c>
      <c r="G38" s="16">
        <f t="shared" si="3"/>
        <v>104.63999999992666</v>
      </c>
      <c r="H38" s="13">
        <f t="shared" si="4"/>
        <v>0.44093851132043121</v>
      </c>
      <c r="I38" s="19">
        <f t="shared" si="5"/>
        <v>0.91499819143734884</v>
      </c>
      <c r="J38" s="16">
        <f t="shared" si="6"/>
        <v>259.35788969211654</v>
      </c>
      <c r="K38" s="14">
        <v>6</v>
      </c>
      <c r="L38" s="21">
        <f t="shared" si="7"/>
        <v>24.986309218893702</v>
      </c>
      <c r="M38" s="14"/>
      <c r="N38" s="14"/>
    </row>
    <row r="39" spans="1:14" ht="18" customHeight="1" x14ac:dyDescent="0.2">
      <c r="A39" s="22"/>
      <c r="B39" s="22"/>
      <c r="C39" s="13"/>
      <c r="D39" s="16">
        <f>SUM(D15:D38)</f>
        <v>7670.5920000036713</v>
      </c>
      <c r="E39" s="13"/>
      <c r="F39" s="13"/>
      <c r="G39" s="16">
        <f>SUM(G15:G38)</f>
        <v>3209.9520000003395</v>
      </c>
      <c r="H39" s="13">
        <f t="shared" si="4"/>
        <v>0.41847513203658898</v>
      </c>
      <c r="I39" s="19">
        <f t="shared" si="5"/>
        <v>0.92248353996945964</v>
      </c>
      <c r="J39" s="13">
        <f t="shared" si="6"/>
        <v>8315.1532440975789</v>
      </c>
      <c r="K39" s="13"/>
      <c r="L39" s="14"/>
      <c r="M39" s="14"/>
      <c r="N39" s="14"/>
    </row>
    <row r="40" spans="1:14" ht="12.75" customHeight="1" x14ac:dyDescent="0.2">
      <c r="B40" s="44"/>
      <c r="C40" s="44"/>
      <c r="D40" s="44"/>
      <c r="J40" s="1"/>
    </row>
    <row r="41" spans="1:14" ht="12.75" customHeight="1" x14ac:dyDescent="0.2">
      <c r="J41" s="1"/>
    </row>
    <row r="42" spans="1:14" ht="12.75" customHeight="1" x14ac:dyDescent="0.2">
      <c r="A42" s="26" t="s">
        <v>50</v>
      </c>
      <c r="F42" s="26" t="s">
        <v>51</v>
      </c>
      <c r="J42" s="1"/>
      <c r="K42" s="1"/>
    </row>
    <row r="43" spans="1:14" ht="12.75" customHeight="1" x14ac:dyDescent="0.2">
      <c r="A43" s="1" t="s">
        <v>52</v>
      </c>
      <c r="F43" s="1" t="s">
        <v>105</v>
      </c>
      <c r="J43" s="1"/>
      <c r="K43" s="1"/>
    </row>
    <row r="44" spans="1:14" ht="12.75" customHeight="1" x14ac:dyDescent="0.2">
      <c r="A44" s="1" t="s">
        <v>54</v>
      </c>
      <c r="F44" s="1" t="s">
        <v>54</v>
      </c>
      <c r="J44" s="1"/>
      <c r="K44" s="1"/>
    </row>
    <row r="45" spans="1:14" ht="12.75" customHeight="1" x14ac:dyDescent="0.2">
      <c r="J45" s="1"/>
      <c r="K45" s="1"/>
    </row>
    <row r="46" spans="1:14" ht="12.75" customHeight="1" x14ac:dyDescent="0.2">
      <c r="A46" s="26"/>
      <c r="F46" s="26"/>
      <c r="J46" s="1"/>
      <c r="K46" s="1"/>
    </row>
    <row r="47" spans="1:14" ht="12.75" customHeight="1" x14ac:dyDescent="0.2">
      <c r="A47" s="1" t="s">
        <v>55</v>
      </c>
      <c r="J47" s="1"/>
      <c r="K47" s="1"/>
    </row>
    <row r="48" spans="1:14" ht="12.75" customHeight="1" x14ac:dyDescent="0.2">
      <c r="A48" s="1" t="s">
        <v>54</v>
      </c>
      <c r="J48" s="1"/>
      <c r="K48" s="1"/>
    </row>
    <row r="49" spans="1:10" ht="12.75" customHeight="1" x14ac:dyDescent="0.2">
      <c r="C49" s="4"/>
      <c r="D49" s="4"/>
    </row>
    <row r="50" spans="1:10" ht="12.75" customHeight="1" x14ac:dyDescent="0.2">
      <c r="C50" s="4"/>
      <c r="D50" s="4"/>
    </row>
    <row r="51" spans="1:10" ht="12.75" customHeight="1" x14ac:dyDescent="0.2">
      <c r="A51" s="1" t="s">
        <v>56</v>
      </c>
      <c r="C51" s="4"/>
      <c r="D51" s="4"/>
    </row>
    <row r="52" spans="1:10" ht="12.75" customHeight="1" x14ac:dyDescent="0.2">
      <c r="C52" s="4"/>
      <c r="D52" s="4"/>
    </row>
    <row r="53" spans="1:10" ht="12.75" customHeight="1" x14ac:dyDescent="0.2">
      <c r="A53" s="1" t="s">
        <v>57</v>
      </c>
      <c r="C53" s="4"/>
      <c r="D53" s="4"/>
      <c r="F53" s="1" t="s">
        <v>58</v>
      </c>
      <c r="J53" t="s">
        <v>59</v>
      </c>
    </row>
    <row r="54" spans="1:10" ht="12.75" customHeight="1" x14ac:dyDescent="0.2">
      <c r="C54" s="4"/>
      <c r="D54" s="4"/>
    </row>
    <row r="55" spans="1:10" ht="12.75" customHeight="1" x14ac:dyDescent="0.2">
      <c r="C55" s="4"/>
      <c r="D55" s="4"/>
    </row>
    <row r="56" spans="1:10" ht="12.75" customHeight="1" x14ac:dyDescent="0.2">
      <c r="C56" s="4"/>
      <c r="D56" s="4"/>
    </row>
    <row r="57" spans="1:10" ht="12.75" customHeight="1" x14ac:dyDescent="0.2">
      <c r="C57" s="4"/>
      <c r="D57" s="4"/>
    </row>
    <row r="58" spans="1:10" ht="12.75" customHeight="1" x14ac:dyDescent="0.2">
      <c r="C58" s="4"/>
      <c r="D58" s="4"/>
    </row>
    <row r="59" spans="1:10" ht="12.75" customHeight="1" x14ac:dyDescent="0.2">
      <c r="C59" s="4"/>
      <c r="D59" s="4"/>
    </row>
    <row r="60" spans="1:10" ht="12.75" customHeight="1" x14ac:dyDescent="0.2">
      <c r="C60" s="4"/>
    </row>
    <row r="61" spans="1:10" ht="12.75" customHeight="1" x14ac:dyDescent="0.2">
      <c r="C61" s="4"/>
    </row>
    <row r="62" spans="1:10" ht="12.75" customHeight="1" x14ac:dyDescent="0.2">
      <c r="C62" s="4"/>
    </row>
    <row r="63" spans="1:10" ht="12.75" customHeight="1" x14ac:dyDescent="0.2">
      <c r="C63" s="4"/>
    </row>
    <row r="64" spans="1:10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530" spans="3:3" ht="12.75" customHeight="1" x14ac:dyDescent="0.2">
      <c r="C530" s="27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>
        <f t="shared" ref="C842:C901" si="8">B842-B841</f>
        <v>0</v>
      </c>
    </row>
    <row r="843" spans="3:3" ht="12.75" customHeight="1" x14ac:dyDescent="0.2">
      <c r="C843" s="27">
        <f t="shared" si="8"/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</sheetData>
  <mergeCells count="12">
    <mergeCell ref="A12:A13"/>
    <mergeCell ref="H12:H13"/>
    <mergeCell ref="I12:I13"/>
    <mergeCell ref="J12:J13"/>
    <mergeCell ref="K12:K13"/>
    <mergeCell ref="M12:N12"/>
    <mergeCell ref="B12:D12"/>
    <mergeCell ref="E12:G12"/>
    <mergeCell ref="F8:K8"/>
    <mergeCell ref="F9:K9"/>
    <mergeCell ref="F10:K10"/>
    <mergeCell ref="L12:L13"/>
  </mergeCells>
  <printOptions gridLines="1" gridLinesSet="0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43" zoomScale="12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3.28515625" style="1" customWidth="1"/>
    <col min="3" max="3" width="9" style="1" customWidth="1"/>
    <col min="4" max="4" width="10.5703125" style="1" customWidth="1"/>
    <col min="5" max="5" width="11.7109375" style="1" customWidth="1"/>
    <col min="6" max="6" width="10.42578125" style="1" customWidth="1"/>
    <col min="7" max="7" width="9.140625" style="1" customWidth="1"/>
    <col min="8" max="8" width="12.28515625" style="1" customWidth="1"/>
    <col min="9" max="9" width="9" style="1" customWidth="1"/>
    <col min="10" max="10" width="11.140625" customWidth="1"/>
    <col min="11" max="11" width="12.28515625" customWidth="1"/>
    <col min="12" max="12" width="10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J1" s="1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J2" s="1"/>
    </row>
    <row r="3" spans="1:14" ht="12.75" customHeight="1" x14ac:dyDescent="0.2">
      <c r="A3" s="2"/>
      <c r="B3" s="2" t="s">
        <v>98</v>
      </c>
      <c r="C3" s="2"/>
      <c r="D3" s="2"/>
      <c r="E3" s="2"/>
      <c r="F3" s="2"/>
      <c r="G3" s="2"/>
      <c r="H3" s="2"/>
      <c r="J3" s="1"/>
    </row>
    <row r="4" spans="1:14" ht="12.75" customHeight="1" x14ac:dyDescent="0.2">
      <c r="A4" s="2"/>
      <c r="B4" s="2" t="s">
        <v>99</v>
      </c>
      <c r="C4" s="2"/>
      <c r="D4" s="2"/>
      <c r="E4" s="2"/>
      <c r="F4" s="2"/>
      <c r="G4" s="2"/>
      <c r="H4" s="2"/>
      <c r="J4" s="1"/>
    </row>
    <row r="5" spans="1:14" ht="12.95" customHeight="1" x14ac:dyDescent="0.2">
      <c r="A5" s="2"/>
      <c r="B5" s="2" t="s">
        <v>100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4"/>
      <c r="B6" s="2" t="s">
        <v>101</v>
      </c>
      <c r="C6" s="4"/>
      <c r="D6" s="4"/>
      <c r="E6" s="4"/>
      <c r="F6" s="4"/>
      <c r="G6" s="4"/>
      <c r="H6" s="2"/>
      <c r="J6" s="1"/>
      <c r="K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J7" s="1"/>
      <c r="K7" s="1"/>
    </row>
    <row r="8" spans="1:14" ht="12.75" customHeight="1" x14ac:dyDescent="0.2">
      <c r="A8" s="4"/>
      <c r="B8" s="2"/>
      <c r="C8" s="4"/>
      <c r="D8" s="4"/>
      <c r="E8" s="2"/>
      <c r="F8" s="5" t="s">
        <v>4</v>
      </c>
      <c r="G8" s="3"/>
      <c r="H8" s="3"/>
      <c r="I8" s="3"/>
      <c r="J8" s="2"/>
      <c r="K8" s="1"/>
    </row>
    <row r="9" spans="1:14" ht="12.75" customHeight="1" x14ac:dyDescent="0.2">
      <c r="A9" s="4"/>
      <c r="B9" s="2"/>
      <c r="C9" s="4"/>
      <c r="D9" s="4"/>
      <c r="E9" s="56" t="s">
        <v>5</v>
      </c>
      <c r="F9" s="56"/>
      <c r="G9" s="56"/>
      <c r="H9" s="56"/>
      <c r="I9" s="56"/>
      <c r="J9" s="56"/>
      <c r="K9" s="1"/>
    </row>
    <row r="10" spans="1:14" ht="12.75" customHeight="1" x14ac:dyDescent="0.2">
      <c r="A10" s="4"/>
      <c r="B10" s="2"/>
      <c r="C10" s="4"/>
      <c r="D10" s="4"/>
      <c r="E10" s="56" t="s">
        <v>6</v>
      </c>
      <c r="F10" s="56"/>
      <c r="G10" s="56"/>
      <c r="H10" s="56"/>
      <c r="I10" s="56"/>
      <c r="J10" s="56"/>
      <c r="K10" s="1"/>
    </row>
    <row r="11" spans="1:14" ht="12.75" customHeight="1" x14ac:dyDescent="0.2">
      <c r="A11" s="4"/>
      <c r="B11" s="2"/>
      <c r="C11" s="4"/>
      <c r="D11" s="4"/>
      <c r="E11" s="56" t="s">
        <v>82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42"/>
      <c r="B12" s="42"/>
      <c r="C12" s="43"/>
      <c r="D12" s="43"/>
      <c r="E12" s="43"/>
      <c r="F12" s="43"/>
      <c r="G12" s="42"/>
      <c r="H12" s="2"/>
      <c r="J12" s="1"/>
    </row>
    <row r="13" spans="1:14" ht="35.1" customHeight="1" x14ac:dyDescent="0.2">
      <c r="A13" s="57" t="s">
        <v>8</v>
      </c>
      <c r="B13" s="52" t="s">
        <v>102</v>
      </c>
      <c r="C13" s="52"/>
      <c r="D13" s="52"/>
      <c r="E13" s="50" t="s">
        <v>103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28">
        <v>6780.4732800000002</v>
      </c>
      <c r="C15" s="10"/>
      <c r="D15" s="10"/>
      <c r="E15" s="28">
        <v>1167.71504</v>
      </c>
      <c r="F15" s="10"/>
      <c r="G15" s="10"/>
      <c r="H15" s="10"/>
      <c r="I15" s="12"/>
      <c r="J15" s="10"/>
      <c r="K15" s="13"/>
      <c r="L15" s="14"/>
      <c r="M15" s="14"/>
      <c r="N15" s="14"/>
    </row>
    <row r="16" spans="1:14" ht="18" customHeight="1" x14ac:dyDescent="0.2">
      <c r="A16" s="10" t="s">
        <v>26</v>
      </c>
      <c r="B16" s="28">
        <v>6780.4920400000001</v>
      </c>
      <c r="C16" s="17">
        <f t="shared" ref="C16:C39" si="0">B16-B15</f>
        <v>1.8759999999929278E-2</v>
      </c>
      <c r="D16" s="16">
        <f t="shared" ref="D16:D39" si="1">C16*3600</f>
        <v>67.5359999997454</v>
      </c>
      <c r="E16" s="28">
        <v>1167.71504</v>
      </c>
      <c r="F16" s="17">
        <f t="shared" ref="F16:F39" si="2">E16-E15</f>
        <v>0</v>
      </c>
      <c r="G16" s="16">
        <f t="shared" ref="G16:G39" si="3">F16*3600</f>
        <v>0</v>
      </c>
      <c r="H16" s="13">
        <f t="shared" ref="H16:H39" si="4">G16/D16</f>
        <v>0</v>
      </c>
      <c r="I16" s="19">
        <f t="shared" ref="I16:I39" si="5">1/SQRT(1+H16*H16)</f>
        <v>1</v>
      </c>
      <c r="J16" s="16">
        <f t="shared" ref="J16:J39" si="6">SQRT(D16*D16+G16*G16)</f>
        <v>67.5359999997454</v>
      </c>
      <c r="K16" s="14">
        <v>6</v>
      </c>
      <c r="L16" s="21">
        <f t="shared" ref="L16:L39" si="7">D16/I16/K16/1.73</f>
        <v>6.5063583814783623</v>
      </c>
      <c r="M16" s="14"/>
      <c r="N16" s="14"/>
    </row>
    <row r="17" spans="1:14" ht="18" customHeight="1" x14ac:dyDescent="0.2">
      <c r="A17" s="10" t="s">
        <v>27</v>
      </c>
      <c r="B17" s="28">
        <v>6780.5072</v>
      </c>
      <c r="C17" s="17">
        <f t="shared" si="0"/>
        <v>1.5159999999923457E-2</v>
      </c>
      <c r="D17" s="16">
        <f t="shared" si="1"/>
        <v>54.575999999724445</v>
      </c>
      <c r="E17" s="28">
        <v>1167.71504</v>
      </c>
      <c r="F17" s="17">
        <f t="shared" si="2"/>
        <v>0</v>
      </c>
      <c r="G17" s="16">
        <f t="shared" si="3"/>
        <v>0</v>
      </c>
      <c r="H17" s="13">
        <f t="shared" si="4"/>
        <v>0</v>
      </c>
      <c r="I17" s="19">
        <f t="shared" si="5"/>
        <v>1</v>
      </c>
      <c r="J17" s="16">
        <f t="shared" si="6"/>
        <v>54.575999999724445</v>
      </c>
      <c r="K17" s="14">
        <v>6</v>
      </c>
      <c r="L17" s="21">
        <f t="shared" si="7"/>
        <v>5.257803468181546</v>
      </c>
      <c r="M17" s="14"/>
      <c r="N17" s="14"/>
    </row>
    <row r="18" spans="1:14" ht="18" customHeight="1" x14ac:dyDescent="0.2">
      <c r="A18" s="10" t="s">
        <v>28</v>
      </c>
      <c r="B18" s="28">
        <v>6780.5218400000003</v>
      </c>
      <c r="C18" s="17">
        <f t="shared" si="0"/>
        <v>1.4640000000326836E-2</v>
      </c>
      <c r="D18" s="16">
        <f t="shared" si="1"/>
        <v>52.70400000117661</v>
      </c>
      <c r="E18" s="28">
        <v>1167.71504</v>
      </c>
      <c r="F18" s="17">
        <f t="shared" si="2"/>
        <v>0</v>
      </c>
      <c r="G18" s="16">
        <f t="shared" si="3"/>
        <v>0</v>
      </c>
      <c r="H18" s="13">
        <f t="shared" si="4"/>
        <v>0</v>
      </c>
      <c r="I18" s="19">
        <f t="shared" si="5"/>
        <v>1</v>
      </c>
      <c r="J18" s="16">
        <f t="shared" si="6"/>
        <v>52.70400000117661</v>
      </c>
      <c r="K18" s="14">
        <v>6</v>
      </c>
      <c r="L18" s="21">
        <f t="shared" si="7"/>
        <v>5.0774566475121974</v>
      </c>
      <c r="M18" s="14"/>
      <c r="N18" s="14"/>
    </row>
    <row r="19" spans="1:14" ht="18" customHeight="1" x14ac:dyDescent="0.2">
      <c r="A19" s="10" t="s">
        <v>29</v>
      </c>
      <c r="B19" s="28">
        <v>6780.5363600000001</v>
      </c>
      <c r="C19" s="17">
        <f t="shared" si="0"/>
        <v>1.4519999999720312E-2</v>
      </c>
      <c r="D19" s="16">
        <f t="shared" si="1"/>
        <v>52.271999998993124</v>
      </c>
      <c r="E19" s="28">
        <v>1167.71504</v>
      </c>
      <c r="F19" s="17">
        <f t="shared" si="2"/>
        <v>0</v>
      </c>
      <c r="G19" s="16">
        <f t="shared" si="3"/>
        <v>0</v>
      </c>
      <c r="H19" s="13">
        <f t="shared" si="4"/>
        <v>0</v>
      </c>
      <c r="I19" s="19">
        <f t="shared" si="5"/>
        <v>1</v>
      </c>
      <c r="J19" s="16">
        <f t="shared" si="6"/>
        <v>52.271999998993124</v>
      </c>
      <c r="K19" s="14">
        <v>6</v>
      </c>
      <c r="L19" s="21">
        <f t="shared" si="7"/>
        <v>5.0358381501920162</v>
      </c>
      <c r="M19" s="14"/>
      <c r="N19" s="14"/>
    </row>
    <row r="20" spans="1:14" ht="18" customHeight="1" x14ac:dyDescent="0.2">
      <c r="A20" s="10" t="s">
        <v>30</v>
      </c>
      <c r="B20" s="17">
        <v>6780.5497999999998</v>
      </c>
      <c r="C20" s="17">
        <f t="shared" si="0"/>
        <v>1.3439999999718566E-2</v>
      </c>
      <c r="D20" s="16">
        <f t="shared" si="1"/>
        <v>48.383999998986837</v>
      </c>
      <c r="E20" s="28">
        <v>1167.71504</v>
      </c>
      <c r="F20" s="17">
        <f t="shared" si="2"/>
        <v>0</v>
      </c>
      <c r="G20" s="16">
        <f t="shared" si="3"/>
        <v>0</v>
      </c>
      <c r="H20" s="13">
        <f t="shared" si="4"/>
        <v>0</v>
      </c>
      <c r="I20" s="19">
        <f t="shared" si="5"/>
        <v>1</v>
      </c>
      <c r="J20" s="16">
        <f t="shared" si="6"/>
        <v>48.383999998986837</v>
      </c>
      <c r="K20" s="14">
        <v>6</v>
      </c>
      <c r="L20" s="21">
        <f t="shared" si="7"/>
        <v>4.6612716762029711</v>
      </c>
      <c r="M20" s="14"/>
      <c r="N20" s="14"/>
    </row>
    <row r="21" spans="1:14" ht="18" customHeight="1" x14ac:dyDescent="0.2">
      <c r="A21" s="10" t="s">
        <v>31</v>
      </c>
      <c r="B21" s="17">
        <v>6780.56448</v>
      </c>
      <c r="C21" s="17">
        <f t="shared" si="0"/>
        <v>1.4680000000225846E-2</v>
      </c>
      <c r="D21" s="16">
        <f t="shared" si="1"/>
        <v>52.848000000813045</v>
      </c>
      <c r="E21" s="28">
        <v>1167.71504</v>
      </c>
      <c r="F21" s="17">
        <f t="shared" si="2"/>
        <v>0</v>
      </c>
      <c r="G21" s="16">
        <f t="shared" si="3"/>
        <v>0</v>
      </c>
      <c r="H21" s="13">
        <v>0</v>
      </c>
      <c r="I21" s="19">
        <f t="shared" si="5"/>
        <v>1</v>
      </c>
      <c r="J21" s="16">
        <f t="shared" si="6"/>
        <v>52.848000000813045</v>
      </c>
      <c r="K21" s="14">
        <v>6</v>
      </c>
      <c r="L21" s="21">
        <f t="shared" si="7"/>
        <v>5.091329479847114</v>
      </c>
      <c r="M21" s="14"/>
      <c r="N21" s="14"/>
    </row>
    <row r="22" spans="1:14" ht="18" customHeight="1" x14ac:dyDescent="0.2">
      <c r="A22" s="10" t="s">
        <v>32</v>
      </c>
      <c r="B22" s="17">
        <v>6780.5805600000003</v>
      </c>
      <c r="C22" s="17">
        <f t="shared" si="0"/>
        <v>1.6080000000329164E-2</v>
      </c>
      <c r="D22" s="16">
        <f t="shared" si="1"/>
        <v>57.888000001184992</v>
      </c>
      <c r="E22" s="28">
        <v>1167.71504</v>
      </c>
      <c r="F22" s="17">
        <f t="shared" si="2"/>
        <v>0</v>
      </c>
      <c r="G22" s="16">
        <f t="shared" si="3"/>
        <v>0</v>
      </c>
      <c r="H22" s="13">
        <f t="shared" si="4"/>
        <v>0</v>
      </c>
      <c r="I22" s="19">
        <f t="shared" si="5"/>
        <v>1</v>
      </c>
      <c r="J22" s="16">
        <f t="shared" si="6"/>
        <v>57.888000001184992</v>
      </c>
      <c r="K22" s="14">
        <v>6</v>
      </c>
      <c r="L22" s="21">
        <f t="shared" si="7"/>
        <v>5.5768786128309245</v>
      </c>
      <c r="M22" s="14"/>
      <c r="N22" s="14"/>
    </row>
    <row r="23" spans="1:14" ht="18" customHeight="1" x14ac:dyDescent="0.2">
      <c r="A23" s="10" t="s">
        <v>33</v>
      </c>
      <c r="B23" s="17">
        <v>6780.6128799999997</v>
      </c>
      <c r="C23" s="17">
        <f t="shared" si="0"/>
        <v>3.2319999999344873E-2</v>
      </c>
      <c r="D23" s="16">
        <f t="shared" si="1"/>
        <v>116.35199999764154</v>
      </c>
      <c r="E23" s="28">
        <v>1167.7235599999999</v>
      </c>
      <c r="F23" s="17">
        <f t="shared" si="2"/>
        <v>8.5199999998621934E-3</v>
      </c>
      <c r="G23" s="16">
        <f t="shared" si="3"/>
        <v>30.671999999503896</v>
      </c>
      <c r="H23" s="13">
        <f t="shared" si="4"/>
        <v>0.26361386138721826</v>
      </c>
      <c r="I23" s="19">
        <f t="shared" si="5"/>
        <v>0.96696593665619979</v>
      </c>
      <c r="J23" s="16">
        <f t="shared" si="6"/>
        <v>120.32688597076192</v>
      </c>
      <c r="K23" s="14">
        <v>6</v>
      </c>
      <c r="L23" s="21">
        <f t="shared" si="7"/>
        <v>11.592185546316177</v>
      </c>
      <c r="M23" s="14"/>
      <c r="N23" s="14"/>
    </row>
    <row r="24" spans="1:14" ht="18" customHeight="1" x14ac:dyDescent="0.2">
      <c r="A24" s="10" t="s">
        <v>34</v>
      </c>
      <c r="B24" s="17">
        <v>6780.6920399999999</v>
      </c>
      <c r="C24" s="17">
        <f t="shared" si="0"/>
        <v>7.9160000000229047E-2</v>
      </c>
      <c r="D24" s="16">
        <f t="shared" si="1"/>
        <v>284.97600000082457</v>
      </c>
      <c r="E24" s="28">
        <v>1167.7539999999999</v>
      </c>
      <c r="F24" s="17">
        <f t="shared" si="2"/>
        <v>3.043999999999869E-2</v>
      </c>
      <c r="G24" s="16">
        <f t="shared" si="3"/>
        <v>109.58399999999529</v>
      </c>
      <c r="H24" s="13">
        <f t="shared" si="4"/>
        <v>0.38453764527426243</v>
      </c>
      <c r="I24" s="19">
        <f t="shared" si="5"/>
        <v>0.93336991525623225</v>
      </c>
      <c r="J24" s="16">
        <f t="shared" si="6"/>
        <v>305.31946160123653</v>
      </c>
      <c r="K24" s="14">
        <v>6</v>
      </c>
      <c r="L24" s="21">
        <f t="shared" si="7"/>
        <v>29.414206319964986</v>
      </c>
      <c r="M24" s="14"/>
      <c r="N24" s="14"/>
    </row>
    <row r="25" spans="1:14" ht="18" customHeight="1" x14ac:dyDescent="0.2">
      <c r="A25" s="10" t="s">
        <v>35</v>
      </c>
      <c r="B25" s="17">
        <v>6780.7915999999996</v>
      </c>
      <c r="C25" s="17">
        <f t="shared" si="0"/>
        <v>9.9559999999655702E-2</v>
      </c>
      <c r="D25" s="16">
        <f t="shared" si="1"/>
        <v>358.41599999876053</v>
      </c>
      <c r="E25" s="28">
        <v>1167.7906800000001</v>
      </c>
      <c r="F25" s="17">
        <f t="shared" si="2"/>
        <v>3.6680000000160362E-2</v>
      </c>
      <c r="G25" s="16">
        <f t="shared" si="3"/>
        <v>132.0480000005773</v>
      </c>
      <c r="H25" s="13">
        <f t="shared" si="4"/>
        <v>0.36842105263446373</v>
      </c>
      <c r="I25" s="19">
        <f t="shared" si="5"/>
        <v>0.93834311681623206</v>
      </c>
      <c r="J25" s="16">
        <f t="shared" si="6"/>
        <v>381.96688777859265</v>
      </c>
      <c r="K25" s="14">
        <v>6</v>
      </c>
      <c r="L25" s="21">
        <f t="shared" si="7"/>
        <v>36.798351423756507</v>
      </c>
      <c r="M25" s="14"/>
      <c r="N25" s="14"/>
    </row>
    <row r="26" spans="1:14" ht="18" customHeight="1" x14ac:dyDescent="0.2">
      <c r="A26" s="10" t="s">
        <v>36</v>
      </c>
      <c r="B26" s="17">
        <v>6780.8995599999998</v>
      </c>
      <c r="C26" s="17">
        <f t="shared" si="0"/>
        <v>0.10796000000027561</v>
      </c>
      <c r="D26" s="16">
        <f t="shared" si="1"/>
        <v>388.65600000099221</v>
      </c>
      <c r="E26" s="28">
        <v>1167.82528</v>
      </c>
      <c r="F26" s="17">
        <f t="shared" si="2"/>
        <v>3.4599999999954889E-2</v>
      </c>
      <c r="G26" s="16">
        <f t="shared" si="3"/>
        <v>124.5599999998376</v>
      </c>
      <c r="H26" s="13">
        <f t="shared" si="4"/>
        <v>0.32048907002469951</v>
      </c>
      <c r="I26" s="19">
        <f t="shared" si="5"/>
        <v>0.95228886164506465</v>
      </c>
      <c r="J26" s="16">
        <f t="shared" si="6"/>
        <v>408.12826407482589</v>
      </c>
      <c r="K26" s="14">
        <v>6</v>
      </c>
      <c r="L26" s="21">
        <f t="shared" si="7"/>
        <v>39.318715228788619</v>
      </c>
      <c r="M26" s="14"/>
      <c r="N26" s="14"/>
    </row>
    <row r="27" spans="1:14" ht="18" customHeight="1" x14ac:dyDescent="0.2">
      <c r="A27" s="10" t="s">
        <v>37</v>
      </c>
      <c r="B27" s="17">
        <v>6780.9860799999997</v>
      </c>
      <c r="C27" s="17">
        <f t="shared" si="0"/>
        <v>8.6519999999836728E-2</v>
      </c>
      <c r="D27" s="16">
        <f t="shared" si="1"/>
        <v>311.47199999941222</v>
      </c>
      <c r="E27" s="28">
        <v>1167.8388</v>
      </c>
      <c r="F27" s="17">
        <f t="shared" si="2"/>
        <v>1.3519999999971333E-2</v>
      </c>
      <c r="G27" s="16">
        <f t="shared" si="3"/>
        <v>48.671999999896798</v>
      </c>
      <c r="H27" s="13">
        <f t="shared" si="4"/>
        <v>0.156264447526547</v>
      </c>
      <c r="I27" s="19">
        <f t="shared" si="5"/>
        <v>0.98800985644809558</v>
      </c>
      <c r="J27" s="16">
        <f t="shared" si="6"/>
        <v>315.25191572395528</v>
      </c>
      <c r="K27" s="14">
        <v>6</v>
      </c>
      <c r="L27" s="21">
        <f t="shared" si="7"/>
        <v>30.371090146816506</v>
      </c>
      <c r="M27" s="14"/>
      <c r="N27" s="14"/>
    </row>
    <row r="28" spans="1:14" ht="18" customHeight="1" x14ac:dyDescent="0.2">
      <c r="A28" s="10" t="s">
        <v>38</v>
      </c>
      <c r="B28" s="17">
        <v>6781.0915199999999</v>
      </c>
      <c r="C28" s="17">
        <f t="shared" si="0"/>
        <v>0.10544000000027154</v>
      </c>
      <c r="D28" s="16">
        <f t="shared" si="1"/>
        <v>379.58400000097754</v>
      </c>
      <c r="E28" s="28">
        <v>1167.87428</v>
      </c>
      <c r="F28" s="17">
        <f t="shared" si="2"/>
        <v>3.5480000000006839E-2</v>
      </c>
      <c r="G28" s="16">
        <f t="shared" si="3"/>
        <v>127.72800000002462</v>
      </c>
      <c r="H28" s="13">
        <f t="shared" si="4"/>
        <v>0.33649468892180828</v>
      </c>
      <c r="I28" s="19">
        <f t="shared" si="5"/>
        <v>0.94778058398621623</v>
      </c>
      <c r="J28" s="16">
        <f t="shared" si="6"/>
        <v>400.49775909578869</v>
      </c>
      <c r="K28" s="14">
        <v>6</v>
      </c>
      <c r="L28" s="21">
        <f t="shared" si="7"/>
        <v>38.583599142176169</v>
      </c>
      <c r="M28" s="14"/>
      <c r="N28" s="14"/>
    </row>
    <row r="29" spans="1:14" ht="18" customHeight="1" x14ac:dyDescent="0.2">
      <c r="A29" s="10" t="s">
        <v>39</v>
      </c>
      <c r="B29" s="17">
        <v>6781.1923200000001</v>
      </c>
      <c r="C29" s="17">
        <f t="shared" si="0"/>
        <v>0.10080000000016298</v>
      </c>
      <c r="D29" s="16">
        <f t="shared" si="1"/>
        <v>362.88000000058673</v>
      </c>
      <c r="E29" s="28">
        <v>1167.9061999999999</v>
      </c>
      <c r="F29" s="17">
        <f t="shared" si="2"/>
        <v>3.1919999999900028E-2</v>
      </c>
      <c r="G29" s="16">
        <f t="shared" si="3"/>
        <v>114.9119999996401</v>
      </c>
      <c r="H29" s="13">
        <f t="shared" si="4"/>
        <v>0.31666666666516285</v>
      </c>
      <c r="I29" s="19">
        <f t="shared" si="5"/>
        <v>0.9533422253511562</v>
      </c>
      <c r="J29" s="16">
        <f t="shared" si="6"/>
        <v>380.63980630557171</v>
      </c>
      <c r="K29" s="14">
        <v>6</v>
      </c>
      <c r="L29" s="21">
        <f t="shared" si="7"/>
        <v>36.670501570864317</v>
      </c>
      <c r="M29" s="14"/>
      <c r="N29" s="14"/>
    </row>
    <row r="30" spans="1:14" ht="18" customHeight="1" x14ac:dyDescent="0.2">
      <c r="A30" s="10" t="s">
        <v>40</v>
      </c>
      <c r="B30" s="17">
        <v>6781.3001999999997</v>
      </c>
      <c r="C30" s="17">
        <f t="shared" si="0"/>
        <v>0.1078799999995681</v>
      </c>
      <c r="D30" s="16">
        <f t="shared" si="1"/>
        <v>388.36799999844516</v>
      </c>
      <c r="E30" s="28">
        <v>1167.9433200000001</v>
      </c>
      <c r="F30" s="17">
        <f t="shared" si="2"/>
        <v>3.7120000000186337E-2</v>
      </c>
      <c r="G30" s="16">
        <f t="shared" si="3"/>
        <v>133.63200000067081</v>
      </c>
      <c r="H30" s="13">
        <f t="shared" si="4"/>
        <v>0.34408602150848117</v>
      </c>
      <c r="I30" s="19">
        <f t="shared" si="5"/>
        <v>0.94558887639706912</v>
      </c>
      <c r="J30" s="16">
        <f t="shared" si="6"/>
        <v>410.71549136472993</v>
      </c>
      <c r="K30" s="14">
        <v>6</v>
      </c>
      <c r="L30" s="21">
        <f t="shared" si="7"/>
        <v>39.567966412787086</v>
      </c>
      <c r="M30" s="14"/>
      <c r="N30" s="14"/>
    </row>
    <row r="31" spans="1:14" ht="18" customHeight="1" x14ac:dyDescent="0.2">
      <c r="A31" s="10" t="s">
        <v>41</v>
      </c>
      <c r="B31" s="17">
        <v>6781.3662400000003</v>
      </c>
      <c r="C31" s="17">
        <f t="shared" si="0"/>
        <v>6.6040000000612054E-2</v>
      </c>
      <c r="D31" s="16">
        <f t="shared" si="1"/>
        <v>237.74400000220339</v>
      </c>
      <c r="E31" s="28">
        <v>1167.9481599999999</v>
      </c>
      <c r="F31" s="17">
        <f t="shared" si="2"/>
        <v>4.8399999998309795E-3</v>
      </c>
      <c r="G31" s="16">
        <f t="shared" si="3"/>
        <v>17.423999999391526</v>
      </c>
      <c r="H31" s="13">
        <f t="shared" si="4"/>
        <v>7.3288915805362245E-2</v>
      </c>
      <c r="I31" s="19">
        <f t="shared" si="5"/>
        <v>0.99732513814401624</v>
      </c>
      <c r="J31" s="16">
        <f t="shared" si="6"/>
        <v>238.38163795273007</v>
      </c>
      <c r="K31" s="14">
        <v>6</v>
      </c>
      <c r="L31" s="21">
        <f t="shared" si="7"/>
        <v>22.96547571798941</v>
      </c>
      <c r="M31" s="14"/>
      <c r="N31" s="14"/>
    </row>
    <row r="32" spans="1:14" ht="18" customHeight="1" x14ac:dyDescent="0.2">
      <c r="A32" s="10" t="s">
        <v>42</v>
      </c>
      <c r="B32" s="17">
        <v>6781.4228400000002</v>
      </c>
      <c r="C32" s="17">
        <f t="shared" si="0"/>
        <v>5.6599999999889405E-2</v>
      </c>
      <c r="D32" s="16">
        <f t="shared" si="1"/>
        <v>203.75999999960186</v>
      </c>
      <c r="E32" s="28">
        <v>1167.9481599999999</v>
      </c>
      <c r="F32" s="17">
        <f t="shared" si="2"/>
        <v>0</v>
      </c>
      <c r="G32" s="16">
        <f t="shared" si="3"/>
        <v>0</v>
      </c>
      <c r="H32" s="13">
        <f t="shared" si="4"/>
        <v>0</v>
      </c>
      <c r="I32" s="19">
        <f t="shared" si="5"/>
        <v>1</v>
      </c>
      <c r="J32" s="16">
        <f t="shared" si="6"/>
        <v>203.75999999960186</v>
      </c>
      <c r="K32" s="14">
        <v>6</v>
      </c>
      <c r="L32" s="21">
        <f t="shared" si="7"/>
        <v>19.630057803429853</v>
      </c>
      <c r="M32" s="14"/>
      <c r="N32" s="14"/>
    </row>
    <row r="33" spans="1:14" ht="18" customHeight="1" x14ac:dyDescent="0.2">
      <c r="A33" s="10" t="s">
        <v>43</v>
      </c>
      <c r="B33" s="17">
        <v>6781.4696400000003</v>
      </c>
      <c r="C33" s="17">
        <f t="shared" si="0"/>
        <v>4.680000000007567E-2</v>
      </c>
      <c r="D33" s="16">
        <f t="shared" si="1"/>
        <v>168.48000000027241</v>
      </c>
      <c r="E33" s="28">
        <v>1167.9484399999999</v>
      </c>
      <c r="F33" s="17">
        <f t="shared" si="2"/>
        <v>2.7999999997518898E-4</v>
      </c>
      <c r="G33" s="16">
        <f t="shared" si="3"/>
        <v>1.0079999999106803</v>
      </c>
      <c r="H33" s="13">
        <f t="shared" si="4"/>
        <v>5.9829059823661591E-3</v>
      </c>
      <c r="I33" s="19">
        <f t="shared" si="5"/>
        <v>0.99998210289847389</v>
      </c>
      <c r="J33" s="16">
        <f t="shared" si="6"/>
        <v>168.4830153579037</v>
      </c>
      <c r="K33" s="14">
        <v>6</v>
      </c>
      <c r="L33" s="21">
        <f t="shared" si="7"/>
        <v>16.231504369740239</v>
      </c>
      <c r="M33" s="14"/>
      <c r="N33" s="14"/>
    </row>
    <row r="34" spans="1:14" ht="18" customHeight="1" x14ac:dyDescent="0.2">
      <c r="A34" s="10" t="s">
        <v>44</v>
      </c>
      <c r="B34" s="17">
        <v>6781.4937200000004</v>
      </c>
      <c r="C34" s="17">
        <f t="shared" si="0"/>
        <v>2.4080000000139989E-2</v>
      </c>
      <c r="D34" s="16">
        <f t="shared" si="1"/>
        <v>86.688000000503962</v>
      </c>
      <c r="E34" s="28">
        <v>1167.9484399999999</v>
      </c>
      <c r="F34" s="17">
        <f t="shared" si="2"/>
        <v>0</v>
      </c>
      <c r="G34" s="16">
        <f t="shared" si="3"/>
        <v>0</v>
      </c>
      <c r="H34" s="13">
        <f t="shared" si="4"/>
        <v>0</v>
      </c>
      <c r="I34" s="19">
        <f t="shared" si="5"/>
        <v>1</v>
      </c>
      <c r="J34" s="16">
        <f t="shared" si="6"/>
        <v>86.688000000503962</v>
      </c>
      <c r="K34" s="14">
        <v>6</v>
      </c>
      <c r="L34" s="21">
        <f t="shared" si="7"/>
        <v>8.3514450867537544</v>
      </c>
      <c r="M34" s="14"/>
      <c r="N34" s="14"/>
    </row>
    <row r="35" spans="1:14" ht="18" customHeight="1" x14ac:dyDescent="0.2">
      <c r="A35" s="10" t="s">
        <v>45</v>
      </c>
      <c r="B35" s="17">
        <v>6781.5155599999998</v>
      </c>
      <c r="C35" s="17">
        <f t="shared" si="0"/>
        <v>2.1839999999428983E-2</v>
      </c>
      <c r="D35" s="16">
        <f t="shared" si="1"/>
        <v>78.623999997944338</v>
      </c>
      <c r="E35" s="28">
        <v>1167.9484399999999</v>
      </c>
      <c r="F35" s="17">
        <f t="shared" si="2"/>
        <v>0</v>
      </c>
      <c r="G35" s="16">
        <f t="shared" si="3"/>
        <v>0</v>
      </c>
      <c r="H35" s="13">
        <f t="shared" si="4"/>
        <v>0</v>
      </c>
      <c r="I35" s="19">
        <f t="shared" si="5"/>
        <v>1</v>
      </c>
      <c r="J35" s="16">
        <f t="shared" si="6"/>
        <v>78.623999997944338</v>
      </c>
      <c r="K35" s="14">
        <v>6</v>
      </c>
      <c r="L35" s="21">
        <f t="shared" si="7"/>
        <v>7.5745664737903988</v>
      </c>
      <c r="M35" s="14"/>
      <c r="N35" s="14"/>
    </row>
    <row r="36" spans="1:14" ht="18" customHeight="1" x14ac:dyDescent="0.2">
      <c r="A36" s="10" t="s">
        <v>46</v>
      </c>
      <c r="B36" s="17">
        <v>6781.5363600000001</v>
      </c>
      <c r="C36" s="17">
        <f t="shared" si="0"/>
        <v>2.0800000000235741E-2</v>
      </c>
      <c r="D36" s="16">
        <f t="shared" si="1"/>
        <v>74.880000000848668</v>
      </c>
      <c r="E36" s="28">
        <v>1167.9484399999999</v>
      </c>
      <c r="F36" s="17">
        <f t="shared" si="2"/>
        <v>0</v>
      </c>
      <c r="G36" s="16">
        <f t="shared" si="3"/>
        <v>0</v>
      </c>
      <c r="H36" s="13">
        <f t="shared" si="4"/>
        <v>0</v>
      </c>
      <c r="I36" s="19">
        <f t="shared" si="5"/>
        <v>1</v>
      </c>
      <c r="J36" s="16">
        <f t="shared" si="6"/>
        <v>74.880000000848668</v>
      </c>
      <c r="K36" s="14">
        <v>6</v>
      </c>
      <c r="L36" s="21">
        <f t="shared" si="7"/>
        <v>7.2138728324517025</v>
      </c>
      <c r="M36" s="14"/>
      <c r="N36" s="14"/>
    </row>
    <row r="37" spans="1:14" ht="18" customHeight="1" x14ac:dyDescent="0.2">
      <c r="A37" s="10" t="s">
        <v>47</v>
      </c>
      <c r="B37" s="17">
        <v>6781.5560800000003</v>
      </c>
      <c r="C37" s="17">
        <f t="shared" si="0"/>
        <v>1.9720000000233995E-2</v>
      </c>
      <c r="D37" s="16">
        <f t="shared" si="1"/>
        <v>70.992000000842381</v>
      </c>
      <c r="E37" s="28">
        <v>1167.9484399999999</v>
      </c>
      <c r="F37" s="17">
        <f t="shared" si="2"/>
        <v>0</v>
      </c>
      <c r="G37" s="16">
        <f t="shared" si="3"/>
        <v>0</v>
      </c>
      <c r="H37" s="13">
        <f t="shared" si="4"/>
        <v>0</v>
      </c>
      <c r="I37" s="19">
        <f t="shared" si="5"/>
        <v>1</v>
      </c>
      <c r="J37" s="16">
        <f t="shared" si="6"/>
        <v>70.992000000842381</v>
      </c>
      <c r="K37" s="14">
        <v>6</v>
      </c>
      <c r="L37" s="21">
        <f t="shared" si="7"/>
        <v>6.8393063584626574</v>
      </c>
      <c r="M37" s="14"/>
      <c r="N37" s="14"/>
    </row>
    <row r="38" spans="1:14" ht="18" customHeight="1" x14ac:dyDescent="0.2">
      <c r="A38" s="10" t="s">
        <v>48</v>
      </c>
      <c r="B38" s="17">
        <v>6781.5734400000001</v>
      </c>
      <c r="C38" s="17">
        <f t="shared" si="0"/>
        <v>1.7359999999825959E-2</v>
      </c>
      <c r="D38" s="16">
        <f t="shared" si="1"/>
        <v>62.495999999373453</v>
      </c>
      <c r="E38" s="28">
        <v>1167.9484399999999</v>
      </c>
      <c r="F38" s="17">
        <f t="shared" si="2"/>
        <v>0</v>
      </c>
      <c r="G38" s="16">
        <f t="shared" si="3"/>
        <v>0</v>
      </c>
      <c r="H38" s="13">
        <f t="shared" si="4"/>
        <v>0</v>
      </c>
      <c r="I38" s="19">
        <f t="shared" si="5"/>
        <v>1</v>
      </c>
      <c r="J38" s="16">
        <f t="shared" si="6"/>
        <v>62.495999999373453</v>
      </c>
      <c r="K38" s="14">
        <v>6</v>
      </c>
      <c r="L38" s="21">
        <f t="shared" si="7"/>
        <v>6.0208092484945528</v>
      </c>
      <c r="M38" s="14"/>
      <c r="N38" s="14"/>
    </row>
    <row r="39" spans="1:14" ht="18" customHeight="1" x14ac:dyDescent="0.2">
      <c r="A39" s="10" t="s">
        <v>49</v>
      </c>
      <c r="B39" s="17">
        <v>6781.5912399999997</v>
      </c>
      <c r="C39" s="17">
        <f t="shared" si="0"/>
        <v>1.7799999999624561E-2</v>
      </c>
      <c r="D39" s="16">
        <f t="shared" si="1"/>
        <v>64.079999998648418</v>
      </c>
      <c r="E39" s="28">
        <v>1167.9484399999999</v>
      </c>
      <c r="F39" s="17">
        <f t="shared" si="2"/>
        <v>0</v>
      </c>
      <c r="G39" s="16">
        <f t="shared" si="3"/>
        <v>0</v>
      </c>
      <c r="H39" s="13">
        <f t="shared" si="4"/>
        <v>0</v>
      </c>
      <c r="I39" s="19">
        <f t="shared" si="5"/>
        <v>1</v>
      </c>
      <c r="J39" s="16">
        <f t="shared" si="6"/>
        <v>64.079999998648418</v>
      </c>
      <c r="K39" s="14">
        <v>6</v>
      </c>
      <c r="L39" s="21">
        <f t="shared" si="7"/>
        <v>6.1734104044940672</v>
      </c>
      <c r="M39" s="14"/>
      <c r="N39" s="14"/>
    </row>
    <row r="40" spans="1:14" ht="18" customHeight="1" x14ac:dyDescent="0.2">
      <c r="A40" s="46"/>
      <c r="B40" s="46"/>
      <c r="C40" s="47"/>
      <c r="D40" s="48">
        <f>SUM(D16:D39)</f>
        <v>4024.6559999985038</v>
      </c>
      <c r="E40" s="46"/>
      <c r="F40" s="46"/>
      <c r="G40" s="48">
        <f>SUM(G16:G39)</f>
        <v>840.23999999944863</v>
      </c>
      <c r="H40" s="49"/>
      <c r="I40" s="49"/>
      <c r="J40" s="13"/>
      <c r="K40" s="13"/>
    </row>
    <row r="41" spans="1:14" ht="12.75" customHeight="1" x14ac:dyDescent="0.2">
      <c r="J41" s="1"/>
    </row>
    <row r="42" spans="1:14" ht="12.75" customHeight="1" x14ac:dyDescent="0.2">
      <c r="A42" s="26" t="s">
        <v>50</v>
      </c>
      <c r="F42" s="26" t="s">
        <v>51</v>
      </c>
      <c r="J42" s="1"/>
      <c r="K42" s="1"/>
    </row>
    <row r="43" spans="1:14" ht="12.75" customHeight="1" x14ac:dyDescent="0.2">
      <c r="A43" s="1" t="s">
        <v>52</v>
      </c>
      <c r="F43" s="1" t="s">
        <v>104</v>
      </c>
      <c r="J43" s="1"/>
      <c r="K43" s="1"/>
    </row>
    <row r="44" spans="1:14" ht="12.75" customHeight="1" x14ac:dyDescent="0.2">
      <c r="A44" s="1" t="s">
        <v>54</v>
      </c>
      <c r="F44" s="1" t="s">
        <v>54</v>
      </c>
      <c r="J44" s="1"/>
      <c r="K44" s="1"/>
    </row>
    <row r="45" spans="1:14" ht="12.75" customHeight="1" x14ac:dyDescent="0.2">
      <c r="J45" s="1"/>
      <c r="K45" s="1"/>
    </row>
    <row r="46" spans="1:14" ht="12.75" customHeight="1" x14ac:dyDescent="0.2">
      <c r="A46" s="26"/>
      <c r="F46" s="26"/>
      <c r="J46" s="1"/>
      <c r="K46" s="1"/>
    </row>
    <row r="47" spans="1:14" ht="12.75" customHeight="1" x14ac:dyDescent="0.2">
      <c r="A47" s="1" t="s">
        <v>55</v>
      </c>
      <c r="J47" s="1"/>
      <c r="K47" s="1"/>
    </row>
    <row r="48" spans="1:14" ht="12.75" customHeight="1" x14ac:dyDescent="0.2">
      <c r="A48" s="1" t="s">
        <v>54</v>
      </c>
      <c r="J48" s="1"/>
      <c r="K48" s="1"/>
    </row>
    <row r="49" spans="1:10" ht="12.75" customHeight="1" x14ac:dyDescent="0.2">
      <c r="C49" s="4"/>
      <c r="D49" s="4"/>
    </row>
    <row r="50" spans="1:10" ht="12.75" customHeight="1" x14ac:dyDescent="0.2">
      <c r="C50" s="4"/>
      <c r="D50" s="4"/>
    </row>
    <row r="51" spans="1:10" ht="12.75" customHeight="1" x14ac:dyDescent="0.2">
      <c r="A51" s="1" t="s">
        <v>56</v>
      </c>
      <c r="C51" s="4"/>
      <c r="D51" s="4"/>
    </row>
    <row r="52" spans="1:10" ht="12.75" customHeight="1" x14ac:dyDescent="0.2">
      <c r="C52" s="4"/>
      <c r="D52" s="4"/>
    </row>
    <row r="53" spans="1:10" ht="12.75" customHeight="1" x14ac:dyDescent="0.2">
      <c r="A53" s="1" t="s">
        <v>57</v>
      </c>
      <c r="C53" s="4"/>
      <c r="D53" s="4"/>
      <c r="F53" s="1" t="s">
        <v>58</v>
      </c>
      <c r="J53" t="s">
        <v>59</v>
      </c>
    </row>
    <row r="54" spans="1:10" ht="12.75" customHeight="1" x14ac:dyDescent="0.2">
      <c r="C54" s="4"/>
      <c r="D54" s="4"/>
    </row>
    <row r="55" spans="1:10" ht="12.75" customHeight="1" x14ac:dyDescent="0.2">
      <c r="C55" s="4"/>
      <c r="D55" s="4"/>
    </row>
    <row r="56" spans="1:10" ht="12.75" customHeight="1" x14ac:dyDescent="0.2">
      <c r="C56" s="4"/>
      <c r="D56" s="4"/>
    </row>
    <row r="57" spans="1:10" ht="12.75" customHeight="1" x14ac:dyDescent="0.2">
      <c r="C57" s="4"/>
      <c r="D57" s="4"/>
    </row>
    <row r="58" spans="1:10" ht="12.75" customHeight="1" x14ac:dyDescent="0.2">
      <c r="C58" s="4"/>
      <c r="D58" s="4"/>
    </row>
    <row r="59" spans="1:10" ht="12.75" customHeight="1" x14ac:dyDescent="0.2">
      <c r="C59" s="4"/>
      <c r="D59" s="4"/>
    </row>
    <row r="60" spans="1:10" ht="12.75" customHeight="1" x14ac:dyDescent="0.2">
      <c r="C60" s="4"/>
      <c r="D60" s="4"/>
    </row>
    <row r="61" spans="1:10" ht="12.75" customHeight="1" x14ac:dyDescent="0.2">
      <c r="C61" s="4"/>
    </row>
    <row r="62" spans="1:10" ht="12.75" customHeight="1" x14ac:dyDescent="0.2">
      <c r="C62" s="4"/>
    </row>
    <row r="63" spans="1:10" ht="12.75" customHeight="1" x14ac:dyDescent="0.2">
      <c r="C63" s="4"/>
    </row>
    <row r="64" spans="1:10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12">
    <mergeCell ref="E9:J9"/>
    <mergeCell ref="E10:J10"/>
    <mergeCell ref="E11:J11"/>
    <mergeCell ref="K13:K14"/>
    <mergeCell ref="L13:L14"/>
    <mergeCell ref="A13:A14"/>
    <mergeCell ref="H13:H14"/>
    <mergeCell ref="I13:I14"/>
    <mergeCell ref="J13:J14"/>
    <mergeCell ref="M13:N13"/>
    <mergeCell ref="B13:D13"/>
    <mergeCell ref="E13:G13"/>
  </mergeCells>
  <printOptions gridLines="1" gridLinesSet="0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14"/>
  <sheetViews>
    <sheetView showGridLines="0" tabSelected="1" workbookViewId="0">
      <selection sqref="A1:XFD1"/>
    </sheetView>
  </sheetViews>
  <sheetFormatPr defaultColWidth="8" defaultRowHeight="15" x14ac:dyDescent="0.2"/>
  <cols>
    <col min="1" max="1" width="16.42578125" style="64" customWidth="1"/>
    <col min="2" max="2" width="22.5703125" style="64" customWidth="1"/>
    <col min="3" max="3" width="14" style="64" customWidth="1"/>
    <col min="4" max="4" width="10.5703125" style="72" customWidth="1"/>
    <col min="5" max="5" width="21.28515625" style="64" customWidth="1"/>
    <col min="6" max="6" width="9.5703125" style="64" customWidth="1"/>
    <col min="7" max="7" width="14.42578125" style="64" customWidth="1"/>
    <col min="8" max="8" width="17.5703125" style="64" customWidth="1"/>
    <col min="9" max="9" width="14.7109375" style="64" customWidth="1"/>
    <col min="10" max="1024" width="9.5703125" style="64" customWidth="1"/>
    <col min="1025" max="1025" width="8" style="64" customWidth="1"/>
    <col min="1026" max="16384" width="8" style="64"/>
  </cols>
  <sheetData>
    <row r="3" spans="1:29" ht="14.25" customHeight="1" x14ac:dyDescent="0.2">
      <c r="A3" s="62"/>
      <c r="B3" s="62"/>
      <c r="C3" s="62"/>
      <c r="D3" s="63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9" ht="14.25" customHeight="1" x14ac:dyDescent="0.2">
      <c r="A4" s="62"/>
      <c r="B4" s="65" t="s">
        <v>106</v>
      </c>
      <c r="C4" s="66"/>
      <c r="D4" s="67"/>
      <c r="E4" s="66"/>
      <c r="F4" s="66"/>
      <c r="G4" s="62"/>
      <c r="H4" s="65" t="s">
        <v>107</v>
      </c>
      <c r="I4" s="65"/>
    </row>
    <row r="5" spans="1:29" ht="61.5" customHeight="1" x14ac:dyDescent="0.2">
      <c r="A5" s="62"/>
      <c r="B5" s="62"/>
      <c r="C5" s="62"/>
      <c r="D5" s="63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9" ht="57" customHeight="1" x14ac:dyDescent="0.2">
      <c r="A6" s="68" t="s">
        <v>108</v>
      </c>
      <c r="B6" s="68" t="s">
        <v>109</v>
      </c>
      <c r="C6" s="68" t="s">
        <v>110</v>
      </c>
      <c r="D6" s="68" t="s">
        <v>111</v>
      </c>
      <c r="E6" s="68" t="s">
        <v>112</v>
      </c>
      <c r="F6" s="68" t="s">
        <v>113</v>
      </c>
      <c r="G6" s="68" t="s">
        <v>114</v>
      </c>
      <c r="H6" s="68" t="s">
        <v>115</v>
      </c>
      <c r="I6" s="68" t="s">
        <v>116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1:29" ht="28.5" customHeight="1" x14ac:dyDescent="0.2">
      <c r="A7" s="70" t="s">
        <v>117</v>
      </c>
      <c r="B7" s="70" t="s">
        <v>118</v>
      </c>
      <c r="C7" s="70" t="s">
        <v>119</v>
      </c>
      <c r="D7" s="70" t="s">
        <v>120</v>
      </c>
      <c r="E7" s="68" t="s">
        <v>121</v>
      </c>
      <c r="F7" s="70" t="s">
        <v>122</v>
      </c>
      <c r="G7" s="70" t="s">
        <v>123</v>
      </c>
      <c r="H7" s="68" t="s">
        <v>124</v>
      </c>
      <c r="I7" s="68" t="s">
        <v>125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</row>
    <row r="8" spans="1:29" ht="28.5" customHeight="1" x14ac:dyDescent="0.2">
      <c r="A8" s="70" t="s">
        <v>117</v>
      </c>
      <c r="B8" s="70" t="s">
        <v>118</v>
      </c>
      <c r="C8" s="70" t="s">
        <v>126</v>
      </c>
      <c r="D8" s="70" t="s">
        <v>120</v>
      </c>
      <c r="E8" s="68" t="s">
        <v>127</v>
      </c>
      <c r="F8" s="70" t="s">
        <v>122</v>
      </c>
      <c r="G8" s="70" t="s">
        <v>128</v>
      </c>
      <c r="H8" s="70" t="s">
        <v>129</v>
      </c>
      <c r="I8" s="68" t="s">
        <v>130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</row>
    <row r="9" spans="1:29" ht="14.25" customHeight="1" x14ac:dyDescent="0.2">
      <c r="A9" s="62"/>
      <c r="B9" s="62"/>
      <c r="C9" s="62"/>
      <c r="D9" s="63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9" ht="14.25" customHeight="1" x14ac:dyDescent="0.2">
      <c r="A10" s="62"/>
      <c r="B10" s="62"/>
      <c r="C10" s="62"/>
      <c r="D10" s="63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</row>
    <row r="11" spans="1:29" ht="14.25" customHeight="1" x14ac:dyDescent="0.2">
      <c r="A11" s="62"/>
      <c r="B11" s="62"/>
      <c r="C11" s="62"/>
      <c r="D11" s="63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</row>
    <row r="12" spans="1:29" ht="15" customHeight="1" x14ac:dyDescent="0.2">
      <c r="A12" s="62"/>
      <c r="B12" s="71" t="s">
        <v>131</v>
      </c>
      <c r="C12" s="62"/>
      <c r="D12" s="63"/>
      <c r="E12" s="62"/>
      <c r="F12" s="71" t="s">
        <v>132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9" ht="14.25" customHeight="1" x14ac:dyDescent="0.2">
      <c r="A13" s="62"/>
      <c r="B13" s="62"/>
      <c r="C13" s="62"/>
      <c r="D13" s="63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</row>
    <row r="14" spans="1:29" ht="14.25" customHeight="1" x14ac:dyDescent="0.2">
      <c r="A14" s="62"/>
      <c r="B14" s="62"/>
      <c r="C14" s="62"/>
      <c r="D14" s="63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</row>
  </sheetData>
  <mergeCells count="2">
    <mergeCell ref="B4:F4"/>
    <mergeCell ref="H4:I4"/>
  </mergeCells>
  <printOptions gridLinesSet="0"/>
  <pageMargins left="0.9842519999999999" right="0.9842519999999999" top="0" bottom="0.78740199999999982" header="0.5" footer="0.5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2"/>
  <sheetViews>
    <sheetView topLeftCell="A39" zoomScale="130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2.140625" style="1" customWidth="1"/>
    <col min="3" max="3" width="9" style="1" customWidth="1"/>
    <col min="4" max="4" width="10.42578125" style="1" customWidth="1"/>
    <col min="5" max="5" width="13.140625" style="1" customWidth="1"/>
    <col min="6" max="6" width="9.140625" style="1" customWidth="1"/>
    <col min="7" max="7" width="8.85546875" style="1" customWidth="1"/>
    <col min="8" max="8" width="9.5703125" style="1" customWidth="1"/>
    <col min="9" max="9" width="11.7109375" style="1" customWidth="1"/>
    <col min="10" max="10" width="9.140625" customWidth="1"/>
    <col min="11" max="11" width="10.28515625" customWidth="1"/>
    <col min="12" max="12" width="11.14062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J1" s="1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J2" s="1"/>
    </row>
    <row r="3" spans="1:14" ht="12.75" customHeight="1" x14ac:dyDescent="0.2">
      <c r="A3" s="2"/>
      <c r="B3" s="2" t="s">
        <v>0</v>
      </c>
      <c r="C3" s="2"/>
      <c r="D3" s="2"/>
      <c r="E3" s="2"/>
      <c r="F3" s="2"/>
      <c r="G3" s="2"/>
      <c r="H3" s="2"/>
      <c r="J3" s="1"/>
    </row>
    <row r="4" spans="1:14" ht="12.75" customHeight="1" x14ac:dyDescent="0.2">
      <c r="A4" s="2"/>
      <c r="B4" s="2" t="s">
        <v>1</v>
      </c>
      <c r="C4" s="2"/>
      <c r="D4" s="2"/>
      <c r="E4" s="2"/>
      <c r="F4" s="2"/>
      <c r="G4" s="2"/>
      <c r="H4" s="2"/>
      <c r="J4" s="1"/>
    </row>
    <row r="5" spans="1:14" ht="12.95" customHeight="1" x14ac:dyDescent="0.2">
      <c r="A5" s="2"/>
      <c r="B5" s="2" t="s">
        <v>60</v>
      </c>
      <c r="C5" s="2"/>
      <c r="D5" s="2"/>
      <c r="E5" s="2"/>
      <c r="F5" s="2"/>
      <c r="G5" s="2"/>
      <c r="H5" s="2"/>
      <c r="J5" s="1"/>
    </row>
    <row r="6" spans="1:14" ht="12.75" customHeight="1" x14ac:dyDescent="0.2">
      <c r="A6" s="4"/>
      <c r="B6" s="2" t="s">
        <v>3</v>
      </c>
      <c r="C6" s="4"/>
      <c r="D6" s="4"/>
      <c r="E6" s="4"/>
      <c r="F6" s="4"/>
      <c r="G6" s="4"/>
      <c r="H6" s="2"/>
      <c r="J6" s="1"/>
      <c r="K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J7" s="1"/>
      <c r="K7" s="1"/>
    </row>
    <row r="8" spans="1:14" ht="12.75" customHeight="1" x14ac:dyDescent="0.2">
      <c r="A8" s="4"/>
      <c r="B8" s="2"/>
      <c r="C8" s="4"/>
      <c r="D8" s="4"/>
      <c r="E8" s="2"/>
      <c r="F8" s="55" t="s">
        <v>4</v>
      </c>
      <c r="G8" s="55"/>
      <c r="H8" s="3"/>
      <c r="I8" s="3"/>
      <c r="J8" s="2"/>
      <c r="K8" s="1"/>
    </row>
    <row r="9" spans="1:14" ht="12.75" customHeight="1" x14ac:dyDescent="0.2">
      <c r="A9" s="4"/>
      <c r="B9" s="2"/>
      <c r="C9" s="4"/>
      <c r="D9" s="4"/>
      <c r="E9" s="56" t="s">
        <v>5</v>
      </c>
      <c r="F9" s="56"/>
      <c r="G9" s="56"/>
      <c r="H9" s="56"/>
      <c r="I9" s="56"/>
      <c r="J9" s="56"/>
      <c r="K9" s="1"/>
    </row>
    <row r="10" spans="1:14" ht="12.75" customHeight="1" x14ac:dyDescent="0.2">
      <c r="A10" s="4"/>
      <c r="B10" s="2"/>
      <c r="C10" s="4"/>
      <c r="D10" s="4"/>
      <c r="E10" s="56" t="s">
        <v>6</v>
      </c>
      <c r="F10" s="56"/>
      <c r="G10" s="56"/>
      <c r="H10" s="56"/>
      <c r="I10" s="56"/>
      <c r="J10" s="56"/>
      <c r="K10" s="1"/>
    </row>
    <row r="11" spans="1:14" ht="12.75" customHeight="1" x14ac:dyDescent="0.2">
      <c r="A11" s="4"/>
      <c r="B11" s="2"/>
      <c r="C11" s="4"/>
      <c r="D11" s="4"/>
      <c r="E11" s="56" t="s">
        <v>7</v>
      </c>
      <c r="F11" s="56"/>
      <c r="G11" s="56"/>
      <c r="H11" s="56"/>
      <c r="I11" s="56"/>
      <c r="J11" s="56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25.5" customHeight="1" x14ac:dyDescent="0.2">
      <c r="A13" s="57" t="s">
        <v>8</v>
      </c>
      <c r="B13" s="52" t="s">
        <v>61</v>
      </c>
      <c r="C13" s="52"/>
      <c r="D13" s="52"/>
      <c r="E13" s="50" t="s">
        <v>62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3" t="s">
        <v>16</v>
      </c>
      <c r="N13" s="54"/>
    </row>
    <row r="14" spans="1:14" ht="52.9" customHeight="1" x14ac:dyDescent="0.2">
      <c r="A14" s="58"/>
      <c r="B14" s="7" t="s">
        <v>17</v>
      </c>
      <c r="C14" s="7" t="s">
        <v>18</v>
      </c>
      <c r="D14" s="7" t="s">
        <v>19</v>
      </c>
      <c r="E14" s="7" t="s">
        <v>20</v>
      </c>
      <c r="F14" s="7" t="s">
        <v>21</v>
      </c>
      <c r="G14" s="7" t="s">
        <v>22</v>
      </c>
      <c r="H14" s="59"/>
      <c r="I14" s="59"/>
      <c r="J14" s="59"/>
      <c r="K14" s="51"/>
      <c r="L14" s="51"/>
      <c r="M14" s="9" t="s">
        <v>23</v>
      </c>
      <c r="N14" s="8" t="s">
        <v>24</v>
      </c>
    </row>
    <row r="15" spans="1:14" ht="18" customHeight="1" x14ac:dyDescent="0.2">
      <c r="A15" s="10" t="s">
        <v>25</v>
      </c>
      <c r="B15" s="28">
        <v>1350.6491000000001</v>
      </c>
      <c r="C15" s="10"/>
      <c r="D15" s="10"/>
      <c r="E15" s="28">
        <v>165.35945000000001</v>
      </c>
      <c r="F15" s="10"/>
      <c r="G15" s="10"/>
      <c r="H15" s="10"/>
      <c r="I15" s="10"/>
      <c r="J15" s="12"/>
      <c r="K15" s="13"/>
      <c r="L15" s="14"/>
      <c r="M15" s="14"/>
      <c r="N15" s="14"/>
    </row>
    <row r="16" spans="1:14" ht="18" customHeight="1" x14ac:dyDescent="0.2">
      <c r="A16" s="10" t="s">
        <v>26</v>
      </c>
      <c r="B16" s="28">
        <v>1350.69685</v>
      </c>
      <c r="C16" s="15">
        <f t="shared" ref="C16:C39" si="0">B16-B15</f>
        <v>4.7749999999950887E-2</v>
      </c>
      <c r="D16" s="16">
        <f t="shared" ref="D16:D39" si="1">C16*2400</f>
        <v>114.59999999988213</v>
      </c>
      <c r="E16" s="28">
        <v>165.36875000000001</v>
      </c>
      <c r="F16" s="17">
        <f t="shared" ref="F16:F39" si="2">E16-E15</f>
        <v>9.2999999999960892E-3</v>
      </c>
      <c r="G16" s="18">
        <f t="shared" ref="G16:G39" si="3">F16*2400</f>
        <v>22.319999999990614</v>
      </c>
      <c r="H16" s="13">
        <f t="shared" ref="H16:H39" si="4">G16/D16</f>
        <v>0.19476439790587757</v>
      </c>
      <c r="I16" s="19">
        <f t="shared" ref="I16:I39" si="5">1/SQRT(1+H16*H16)</f>
        <v>0.98155650197977273</v>
      </c>
      <c r="J16" s="16">
        <f t="shared" ref="J16:J39" si="6">SQRT(D16*D16+G16*G16)</f>
        <v>116.75333999493361</v>
      </c>
      <c r="K16" s="20">
        <v>6</v>
      </c>
      <c r="L16" s="21">
        <f t="shared" ref="L16:L39" si="7">D16/I16/K16/1.73</f>
        <v>11.247913294309596</v>
      </c>
      <c r="M16" s="14"/>
      <c r="N16" s="14"/>
    </row>
    <row r="17" spans="1:14" ht="18" customHeight="1" x14ac:dyDescent="0.2">
      <c r="A17" s="10" t="s">
        <v>27</v>
      </c>
      <c r="B17" s="28">
        <v>1350.7402999999999</v>
      </c>
      <c r="C17" s="15">
        <f t="shared" si="0"/>
        <v>4.3449999999893407E-2</v>
      </c>
      <c r="D17" s="16">
        <f t="shared" si="1"/>
        <v>104.27999999974418</v>
      </c>
      <c r="E17" s="28">
        <v>165.37615</v>
      </c>
      <c r="F17" s="17">
        <f t="shared" si="2"/>
        <v>7.3999999999898591E-3</v>
      </c>
      <c r="G17" s="18">
        <f t="shared" si="3"/>
        <v>17.759999999975662</v>
      </c>
      <c r="H17" s="13">
        <f t="shared" si="4"/>
        <v>0.17031070195645601</v>
      </c>
      <c r="I17" s="19">
        <f t="shared" si="5"/>
        <v>0.98580519469560668</v>
      </c>
      <c r="J17" s="16">
        <f t="shared" si="6"/>
        <v>105.7815484852901</v>
      </c>
      <c r="K17" s="20">
        <v>6</v>
      </c>
      <c r="L17" s="21">
        <f t="shared" si="7"/>
        <v>10.190900624787101</v>
      </c>
      <c r="M17" s="14"/>
      <c r="N17" s="14"/>
    </row>
    <row r="18" spans="1:14" ht="18" customHeight="1" x14ac:dyDescent="0.2">
      <c r="A18" s="10" t="s">
        <v>28</v>
      </c>
      <c r="B18" s="28">
        <v>1350.78045</v>
      </c>
      <c r="C18" s="15">
        <f t="shared" si="0"/>
        <v>4.0150000000039654E-2</v>
      </c>
      <c r="D18" s="16">
        <f t="shared" si="1"/>
        <v>96.36000000009517</v>
      </c>
      <c r="E18" s="28">
        <v>165.39275000000001</v>
      </c>
      <c r="F18" s="17">
        <f t="shared" si="2"/>
        <v>1.660000000001105E-2</v>
      </c>
      <c r="G18" s="18">
        <f t="shared" si="3"/>
        <v>39.840000000026521</v>
      </c>
      <c r="H18" s="13">
        <f t="shared" si="4"/>
        <v>0.41344956413436251</v>
      </c>
      <c r="I18" s="19">
        <f t="shared" si="5"/>
        <v>0.92412895628838032</v>
      </c>
      <c r="J18" s="16">
        <f t="shared" si="6"/>
        <v>104.27116188103236</v>
      </c>
      <c r="K18" s="20">
        <v>6</v>
      </c>
      <c r="L18" s="21">
        <f t="shared" si="7"/>
        <v>10.045391318018531</v>
      </c>
      <c r="M18" s="14"/>
      <c r="N18" s="14"/>
    </row>
    <row r="19" spans="1:14" ht="18" customHeight="1" x14ac:dyDescent="0.2">
      <c r="A19" s="10" t="s">
        <v>29</v>
      </c>
      <c r="B19" s="28">
        <v>1350.8212000000001</v>
      </c>
      <c r="C19" s="15">
        <f t="shared" si="0"/>
        <v>4.0750000000116415E-2</v>
      </c>
      <c r="D19" s="16">
        <f t="shared" si="1"/>
        <v>97.800000000279397</v>
      </c>
      <c r="E19" s="28">
        <v>165.40944999999999</v>
      </c>
      <c r="F19" s="17">
        <f t="shared" si="2"/>
        <v>1.6699999999985948E-2</v>
      </c>
      <c r="G19" s="18">
        <f t="shared" si="3"/>
        <v>40.079999999966276</v>
      </c>
      <c r="H19" s="13">
        <f t="shared" si="4"/>
        <v>0.4098159509187298</v>
      </c>
      <c r="I19" s="19">
        <f t="shared" si="5"/>
        <v>0.92531166953948307</v>
      </c>
      <c r="J19" s="16">
        <f t="shared" si="6"/>
        <v>105.69411714968788</v>
      </c>
      <c r="K19" s="20">
        <v>6</v>
      </c>
      <c r="L19" s="21">
        <f t="shared" si="7"/>
        <v>10.182477567407309</v>
      </c>
      <c r="M19" s="14"/>
      <c r="N19" s="14"/>
    </row>
    <row r="20" spans="1:14" ht="18" customHeight="1" x14ac:dyDescent="0.2">
      <c r="A20" s="10" t="s">
        <v>30</v>
      </c>
      <c r="B20" s="28">
        <v>1350.8542500000001</v>
      </c>
      <c r="C20" s="15">
        <f t="shared" si="0"/>
        <v>3.305000000000291E-2</v>
      </c>
      <c r="D20" s="16">
        <f t="shared" si="1"/>
        <v>79.320000000006985</v>
      </c>
      <c r="E20" s="28">
        <v>165.42834999999999</v>
      </c>
      <c r="F20" s="17">
        <f t="shared" si="2"/>
        <v>1.8900000000002137E-2</v>
      </c>
      <c r="G20" s="18">
        <f t="shared" si="3"/>
        <v>45.36000000000513</v>
      </c>
      <c r="H20" s="13">
        <f t="shared" si="4"/>
        <v>0.57186081694403856</v>
      </c>
      <c r="I20" s="19">
        <f t="shared" si="5"/>
        <v>0.86808146095725114</v>
      </c>
      <c r="J20" s="16">
        <f t="shared" si="6"/>
        <v>91.373913126239557</v>
      </c>
      <c r="K20" s="20">
        <v>6</v>
      </c>
      <c r="L20" s="21">
        <f t="shared" si="7"/>
        <v>8.8028818040693206</v>
      </c>
      <c r="M20" s="14"/>
      <c r="N20" s="14"/>
    </row>
    <row r="21" spans="1:14" ht="18" customHeight="1" x14ac:dyDescent="0.2">
      <c r="A21" s="10" t="s">
        <v>31</v>
      </c>
      <c r="B21" s="28">
        <v>1350.88635</v>
      </c>
      <c r="C21" s="15">
        <f t="shared" si="0"/>
        <v>3.2099999999900319E-2</v>
      </c>
      <c r="D21" s="16">
        <f t="shared" si="1"/>
        <v>77.039999999760767</v>
      </c>
      <c r="E21" s="28">
        <v>165.44845000000001</v>
      </c>
      <c r="F21" s="17">
        <f t="shared" si="2"/>
        <v>2.0100000000013551E-2</v>
      </c>
      <c r="G21" s="18">
        <f t="shared" si="3"/>
        <v>48.240000000032524</v>
      </c>
      <c r="H21" s="13">
        <f t="shared" si="4"/>
        <v>0.62616822430143204</v>
      </c>
      <c r="I21" s="19">
        <f t="shared" si="5"/>
        <v>0.84755300194235339</v>
      </c>
      <c r="J21" s="16">
        <f t="shared" si="6"/>
        <v>90.89697024635241</v>
      </c>
      <c r="K21" s="20">
        <v>6</v>
      </c>
      <c r="L21" s="21">
        <f t="shared" si="7"/>
        <v>8.7569335497449341</v>
      </c>
      <c r="M21" s="14"/>
      <c r="N21" s="14"/>
    </row>
    <row r="22" spans="1:14" ht="18" customHeight="1" x14ac:dyDescent="0.2">
      <c r="A22" s="10" t="s">
        <v>32</v>
      </c>
      <c r="B22" s="28">
        <v>1350.9191499999999</v>
      </c>
      <c r="C22" s="15">
        <f t="shared" si="0"/>
        <v>3.2799999999951979E-2</v>
      </c>
      <c r="D22" s="16">
        <f t="shared" si="1"/>
        <v>78.719999999884749</v>
      </c>
      <c r="E22" s="28">
        <v>165.46535</v>
      </c>
      <c r="F22" s="17">
        <f t="shared" si="2"/>
        <v>1.6899999999992588E-2</v>
      </c>
      <c r="G22" s="18">
        <f t="shared" si="3"/>
        <v>40.55999999998221</v>
      </c>
      <c r="H22" s="13">
        <f t="shared" si="4"/>
        <v>0.51524390243955276</v>
      </c>
      <c r="I22" s="19">
        <f t="shared" si="5"/>
        <v>0.88894111924747554</v>
      </c>
      <c r="J22" s="16">
        <f t="shared" si="6"/>
        <v>88.554796594992027</v>
      </c>
      <c r="K22" s="20">
        <v>6</v>
      </c>
      <c r="L22" s="21">
        <f t="shared" si="7"/>
        <v>8.5312906160878637</v>
      </c>
      <c r="M22" s="14"/>
      <c r="N22" s="14"/>
    </row>
    <row r="23" spans="1:14" ht="18" customHeight="1" x14ac:dyDescent="0.2">
      <c r="A23" s="10" t="s">
        <v>33</v>
      </c>
      <c r="B23" s="28">
        <v>1350.95805</v>
      </c>
      <c r="C23" s="15">
        <f t="shared" si="0"/>
        <v>3.8900000000012369E-2</v>
      </c>
      <c r="D23" s="16">
        <f t="shared" si="1"/>
        <v>93.360000000029686</v>
      </c>
      <c r="E23" s="28">
        <v>165.47964999999999</v>
      </c>
      <c r="F23" s="17">
        <f t="shared" si="2"/>
        <v>1.4299999999991542E-2</v>
      </c>
      <c r="G23" s="18">
        <f t="shared" si="3"/>
        <v>34.3199999999797</v>
      </c>
      <c r="H23" s="13">
        <f t="shared" si="4"/>
        <v>0.36760925449838033</v>
      </c>
      <c r="I23" s="19">
        <f t="shared" si="5"/>
        <v>0.93859004472134944</v>
      </c>
      <c r="J23" s="16">
        <f t="shared" si="6"/>
        <v>99.468346723991303</v>
      </c>
      <c r="K23" s="20">
        <v>6</v>
      </c>
      <c r="L23" s="21">
        <f t="shared" si="7"/>
        <v>9.5826923626195857</v>
      </c>
      <c r="M23" s="14"/>
      <c r="N23" s="14"/>
    </row>
    <row r="24" spans="1:14" ht="18" customHeight="1" x14ac:dyDescent="0.2">
      <c r="A24" s="10" t="s">
        <v>34</v>
      </c>
      <c r="B24" s="28">
        <v>1351.0046500000001</v>
      </c>
      <c r="C24" s="15">
        <f t="shared" si="0"/>
        <v>4.6600000000125874E-2</v>
      </c>
      <c r="D24" s="16">
        <f t="shared" si="1"/>
        <v>111.8400000003021</v>
      </c>
      <c r="E24" s="28">
        <v>165.49549999999999</v>
      </c>
      <c r="F24" s="17">
        <f t="shared" si="2"/>
        <v>1.5850000000000364E-2</v>
      </c>
      <c r="G24" s="18">
        <f t="shared" si="3"/>
        <v>38.040000000000873</v>
      </c>
      <c r="H24" s="13">
        <f t="shared" si="4"/>
        <v>0.34012875536389592</v>
      </c>
      <c r="I24" s="19">
        <f t="shared" si="5"/>
        <v>0.94673558803325275</v>
      </c>
      <c r="J24" s="16">
        <f t="shared" si="6"/>
        <v>118.13224454003927</v>
      </c>
      <c r="K24" s="20">
        <v>6</v>
      </c>
      <c r="L24" s="21">
        <f t="shared" si="7"/>
        <v>11.380755736034613</v>
      </c>
      <c r="M24" s="14"/>
      <c r="N24" s="14"/>
    </row>
    <row r="25" spans="1:14" ht="18" customHeight="1" x14ac:dyDescent="0.2">
      <c r="A25" s="10" t="s">
        <v>35</v>
      </c>
      <c r="B25" s="28">
        <v>1351.0606499999999</v>
      </c>
      <c r="C25" s="15">
        <f t="shared" si="0"/>
        <v>5.5999999999812644E-2</v>
      </c>
      <c r="D25" s="16">
        <f t="shared" si="1"/>
        <v>134.39999999955035</v>
      </c>
      <c r="E25" s="28">
        <v>165.51195000000001</v>
      </c>
      <c r="F25" s="17">
        <f t="shared" si="2"/>
        <v>1.6450000000020282E-2</v>
      </c>
      <c r="G25" s="18">
        <f t="shared" si="3"/>
        <v>39.480000000048676</v>
      </c>
      <c r="H25" s="13">
        <f t="shared" si="4"/>
        <v>0.29375000000134494</v>
      </c>
      <c r="I25" s="19">
        <f t="shared" si="5"/>
        <v>0.95946093438941926</v>
      </c>
      <c r="J25" s="16">
        <f t="shared" si="6"/>
        <v>140.07865790291888</v>
      </c>
      <c r="K25" s="20">
        <v>6</v>
      </c>
      <c r="L25" s="21">
        <f t="shared" si="7"/>
        <v>13.495053747872724</v>
      </c>
      <c r="M25" s="14"/>
      <c r="N25" s="14"/>
    </row>
    <row r="26" spans="1:14" ht="18" customHeight="1" x14ac:dyDescent="0.2">
      <c r="A26" s="10" t="s">
        <v>36</v>
      </c>
      <c r="B26" s="28">
        <v>1351.1201000000001</v>
      </c>
      <c r="C26" s="15">
        <f t="shared" si="0"/>
        <v>5.9450000000197178E-2</v>
      </c>
      <c r="D26" s="16">
        <f t="shared" si="1"/>
        <v>142.68000000047323</v>
      </c>
      <c r="E26" s="28">
        <v>165.51535000000001</v>
      </c>
      <c r="F26" s="17">
        <f t="shared" si="2"/>
        <v>3.3999999999991815E-3</v>
      </c>
      <c r="G26" s="18">
        <f t="shared" si="3"/>
        <v>8.1599999999980355</v>
      </c>
      <c r="H26" s="13">
        <f t="shared" si="4"/>
        <v>5.7190916736550121E-2</v>
      </c>
      <c r="I26" s="19">
        <f t="shared" si="5"/>
        <v>0.9983686004198693</v>
      </c>
      <c r="J26" s="16">
        <f t="shared" si="6"/>
        <v>142.91314845085111</v>
      </c>
      <c r="K26" s="20">
        <v>6</v>
      </c>
      <c r="L26" s="21">
        <f t="shared" si="7"/>
        <v>13.768126054995289</v>
      </c>
      <c r="M26" s="14"/>
      <c r="N26" s="14"/>
    </row>
    <row r="27" spans="1:14" ht="18" customHeight="1" x14ac:dyDescent="0.2">
      <c r="A27" s="10" t="s">
        <v>37</v>
      </c>
      <c r="B27" s="28">
        <v>1351.1828</v>
      </c>
      <c r="C27" s="15">
        <f t="shared" si="0"/>
        <v>6.2699999999949796E-2</v>
      </c>
      <c r="D27" s="16">
        <f t="shared" si="1"/>
        <v>150.47999999987951</v>
      </c>
      <c r="E27" s="28">
        <v>165.52015</v>
      </c>
      <c r="F27" s="17">
        <f t="shared" si="2"/>
        <v>4.7999999999888132E-3</v>
      </c>
      <c r="G27" s="18">
        <f t="shared" si="3"/>
        <v>11.519999999973152</v>
      </c>
      <c r="H27" s="13">
        <f t="shared" si="4"/>
        <v>7.6555023923327858E-2</v>
      </c>
      <c r="I27" s="19">
        <f t="shared" si="5"/>
        <v>0.99708248187316317</v>
      </c>
      <c r="J27" s="16">
        <f t="shared" si="6"/>
        <v>150.92031274802977</v>
      </c>
      <c r="K27" s="20">
        <v>6</v>
      </c>
      <c r="L27" s="21">
        <f t="shared" si="7"/>
        <v>14.539529166476857</v>
      </c>
      <c r="M27" s="14"/>
      <c r="N27" s="14"/>
    </row>
    <row r="28" spans="1:14" ht="18" customHeight="1" x14ac:dyDescent="0.2">
      <c r="A28" s="10" t="s">
        <v>38</v>
      </c>
      <c r="B28" s="28">
        <v>1351.2476999999999</v>
      </c>
      <c r="C28" s="15">
        <f t="shared" si="0"/>
        <v>6.4899999999852298E-2</v>
      </c>
      <c r="D28" s="16">
        <f t="shared" si="1"/>
        <v>155.75999999964552</v>
      </c>
      <c r="E28" s="28">
        <v>165.52484999999999</v>
      </c>
      <c r="F28" s="17">
        <f t="shared" si="2"/>
        <v>4.6999999999854936E-3</v>
      </c>
      <c r="G28" s="18">
        <f t="shared" si="3"/>
        <v>11.279999999965185</v>
      </c>
      <c r="H28" s="13">
        <f t="shared" si="4"/>
        <v>7.2419106317352697E-2</v>
      </c>
      <c r="I28" s="19">
        <f t="shared" si="5"/>
        <v>0.99738800604617517</v>
      </c>
      <c r="J28" s="16">
        <f t="shared" si="6"/>
        <v>156.16790963539464</v>
      </c>
      <c r="K28" s="20">
        <v>6</v>
      </c>
      <c r="L28" s="21">
        <f t="shared" si="7"/>
        <v>15.045077999556323</v>
      </c>
      <c r="M28" s="14"/>
      <c r="N28" s="14"/>
    </row>
    <row r="29" spans="1:14" ht="18" customHeight="1" x14ac:dyDescent="0.2">
      <c r="A29" s="10" t="s">
        <v>39</v>
      </c>
      <c r="B29" s="28">
        <v>1351.30645</v>
      </c>
      <c r="C29" s="15">
        <f t="shared" si="0"/>
        <v>5.8750000000145519E-2</v>
      </c>
      <c r="D29" s="16">
        <f t="shared" si="1"/>
        <v>141.00000000034925</v>
      </c>
      <c r="E29" s="28">
        <v>165.52695</v>
      </c>
      <c r="F29" s="17">
        <f t="shared" si="2"/>
        <v>2.1000000000128694E-3</v>
      </c>
      <c r="G29" s="18">
        <f t="shared" si="3"/>
        <v>5.0400000000308864</v>
      </c>
      <c r="H29" s="13">
        <f t="shared" si="4"/>
        <v>3.5744680851194345E-2</v>
      </c>
      <c r="I29" s="19">
        <f t="shared" si="5"/>
        <v>0.99936177042127994</v>
      </c>
      <c r="J29" s="16">
        <f t="shared" si="6"/>
        <v>141.09004784214511</v>
      </c>
      <c r="K29" s="20">
        <v>6</v>
      </c>
      <c r="L29" s="21">
        <f t="shared" si="7"/>
        <v>13.592490158202807</v>
      </c>
      <c r="M29" s="14"/>
      <c r="N29" s="14"/>
    </row>
    <row r="30" spans="1:14" ht="18" customHeight="1" x14ac:dyDescent="0.2">
      <c r="A30" s="10" t="s">
        <v>40</v>
      </c>
      <c r="B30" s="28">
        <v>1351.3584499999999</v>
      </c>
      <c r="C30" s="15">
        <f t="shared" si="0"/>
        <v>5.1999999999907232E-2</v>
      </c>
      <c r="D30" s="16">
        <f t="shared" si="1"/>
        <v>124.79999999977736</v>
      </c>
      <c r="E30" s="28">
        <v>165.54105000000001</v>
      </c>
      <c r="F30" s="17">
        <f t="shared" si="2"/>
        <v>1.4100000000013324E-2</v>
      </c>
      <c r="G30" s="18">
        <f t="shared" si="3"/>
        <v>33.840000000031978</v>
      </c>
      <c r="H30" s="13">
        <f t="shared" si="4"/>
        <v>0.27115384615458615</v>
      </c>
      <c r="I30" s="19">
        <f t="shared" si="5"/>
        <v>0.96514827403887138</v>
      </c>
      <c r="J30" s="16">
        <f t="shared" si="6"/>
        <v>129.30655667809964</v>
      </c>
      <c r="K30" s="20">
        <v>6</v>
      </c>
      <c r="L30" s="21">
        <f t="shared" si="7"/>
        <v>12.457279063400737</v>
      </c>
      <c r="M30" s="14"/>
      <c r="N30" s="14"/>
    </row>
    <row r="31" spans="1:14" ht="18" customHeight="1" x14ac:dyDescent="0.2">
      <c r="A31" s="10" t="s">
        <v>41</v>
      </c>
      <c r="B31" s="28">
        <v>1351.4114999999999</v>
      </c>
      <c r="C31" s="15">
        <f t="shared" si="0"/>
        <v>5.304999999998472E-2</v>
      </c>
      <c r="D31" s="16">
        <f t="shared" si="1"/>
        <v>127.31999999996333</v>
      </c>
      <c r="E31" s="28">
        <v>165.55840000000001</v>
      </c>
      <c r="F31" s="17">
        <f t="shared" si="2"/>
        <v>1.7349999999993315E-2</v>
      </c>
      <c r="G31" s="18">
        <f t="shared" si="3"/>
        <v>41.639999999983957</v>
      </c>
      <c r="H31" s="13">
        <f t="shared" si="4"/>
        <v>0.32704995287461475</v>
      </c>
      <c r="I31" s="19">
        <f t="shared" si="5"/>
        <v>0.95045970183082007</v>
      </c>
      <c r="J31" s="16">
        <f t="shared" si="6"/>
        <v>133.95623165791625</v>
      </c>
      <c r="K31" s="20">
        <v>6</v>
      </c>
      <c r="L31" s="21">
        <f t="shared" si="7"/>
        <v>12.905224629857058</v>
      </c>
      <c r="M31" s="14"/>
      <c r="N31" s="14"/>
    </row>
    <row r="32" spans="1:14" ht="18" customHeight="1" x14ac:dyDescent="0.2">
      <c r="A32" s="10" t="s">
        <v>42</v>
      </c>
      <c r="B32" s="28">
        <v>1351.4721999999999</v>
      </c>
      <c r="C32" s="15">
        <f t="shared" si="0"/>
        <v>6.069999999999709E-2</v>
      </c>
      <c r="D32" s="16">
        <f t="shared" si="1"/>
        <v>145.67999999999302</v>
      </c>
      <c r="E32" s="28">
        <v>165.57810000000001</v>
      </c>
      <c r="F32" s="17">
        <f t="shared" si="2"/>
        <v>1.9700000000000273E-2</v>
      </c>
      <c r="G32" s="18">
        <f t="shared" si="3"/>
        <v>47.280000000000655</v>
      </c>
      <c r="H32" s="13">
        <f t="shared" si="4"/>
        <v>0.32454695222407276</v>
      </c>
      <c r="I32" s="19">
        <f t="shared" si="5"/>
        <v>0.95116065875612787</v>
      </c>
      <c r="J32" s="16">
        <f t="shared" si="6"/>
        <v>153.1602454947041</v>
      </c>
      <c r="K32" s="20">
        <v>6</v>
      </c>
      <c r="L32" s="21">
        <f t="shared" si="7"/>
        <v>14.755322301994616</v>
      </c>
      <c r="M32" s="14"/>
      <c r="N32" s="14"/>
    </row>
    <row r="33" spans="1:14" ht="18" customHeight="1" x14ac:dyDescent="0.2">
      <c r="A33" s="10" t="s">
        <v>43</v>
      </c>
      <c r="B33" s="28">
        <v>1351.53405</v>
      </c>
      <c r="C33" s="15">
        <f t="shared" si="0"/>
        <v>6.1850000000049477E-2</v>
      </c>
      <c r="D33" s="16">
        <f t="shared" si="1"/>
        <v>148.44000000011874</v>
      </c>
      <c r="E33" s="28">
        <v>165.60104999999999</v>
      </c>
      <c r="F33" s="17">
        <f t="shared" si="2"/>
        <v>2.2949999999980264E-2</v>
      </c>
      <c r="G33" s="18">
        <f t="shared" si="3"/>
        <v>55.079999999952634</v>
      </c>
      <c r="H33" s="13">
        <f t="shared" si="4"/>
        <v>0.37105901374231054</v>
      </c>
      <c r="I33" s="19">
        <f t="shared" si="5"/>
        <v>0.93753831144033584</v>
      </c>
      <c r="J33" s="16">
        <f t="shared" si="6"/>
        <v>158.32952977897091</v>
      </c>
      <c r="K33" s="20">
        <v>6</v>
      </c>
      <c r="L33" s="21">
        <f t="shared" si="7"/>
        <v>15.253326568301629</v>
      </c>
      <c r="M33" s="14"/>
      <c r="N33" s="14"/>
    </row>
    <row r="34" spans="1:14" ht="18" customHeight="1" x14ac:dyDescent="0.2">
      <c r="A34" s="10" t="s">
        <v>44</v>
      </c>
      <c r="B34" s="28">
        <v>1351.5918999999999</v>
      </c>
      <c r="C34" s="15">
        <f t="shared" si="0"/>
        <v>5.784999999991669E-2</v>
      </c>
      <c r="D34" s="16">
        <f t="shared" si="1"/>
        <v>138.83999999980006</v>
      </c>
      <c r="E34" s="28">
        <v>165.62360000000001</v>
      </c>
      <c r="F34" s="17">
        <f t="shared" si="2"/>
        <v>2.2550000000023829E-2</v>
      </c>
      <c r="G34" s="18">
        <f t="shared" si="3"/>
        <v>54.120000000057189</v>
      </c>
      <c r="H34" s="13">
        <f t="shared" si="4"/>
        <v>0.38980121002690238</v>
      </c>
      <c r="I34" s="19">
        <f t="shared" si="5"/>
        <v>0.93171723914229299</v>
      </c>
      <c r="J34" s="16">
        <f t="shared" si="6"/>
        <v>149.0151670131288</v>
      </c>
      <c r="K34" s="20">
        <v>6</v>
      </c>
      <c r="L34" s="21">
        <f t="shared" si="7"/>
        <v>14.355989114944972</v>
      </c>
      <c r="M34" s="14"/>
      <c r="N34" s="14"/>
    </row>
    <row r="35" spans="1:14" ht="18" customHeight="1" x14ac:dyDescent="0.2">
      <c r="A35" s="10" t="s">
        <v>45</v>
      </c>
      <c r="B35" s="10">
        <v>1351.64445</v>
      </c>
      <c r="C35" s="15">
        <f t="shared" si="0"/>
        <v>5.2550000000110231E-2</v>
      </c>
      <c r="D35" s="16">
        <f t="shared" si="1"/>
        <v>126.12000000026455</v>
      </c>
      <c r="E35" s="28">
        <v>165.6446</v>
      </c>
      <c r="F35" s="17">
        <f t="shared" si="2"/>
        <v>2.0999999999986585E-2</v>
      </c>
      <c r="G35" s="18">
        <f t="shared" si="3"/>
        <v>50.399999999967804</v>
      </c>
      <c r="H35" s="13">
        <f t="shared" si="4"/>
        <v>0.39961941008453922</v>
      </c>
      <c r="I35" s="19">
        <f t="shared" si="5"/>
        <v>0.92859850821857526</v>
      </c>
      <c r="J35" s="16">
        <f t="shared" si="6"/>
        <v>135.8175776549688</v>
      </c>
      <c r="K35" s="20">
        <v>6</v>
      </c>
      <c r="L35" s="21">
        <f t="shared" si="7"/>
        <v>13.084545053465206</v>
      </c>
      <c r="M35" s="14"/>
      <c r="N35" s="14"/>
    </row>
    <row r="36" spans="1:14" ht="18" customHeight="1" x14ac:dyDescent="0.2">
      <c r="A36" s="10" t="s">
        <v>46</v>
      </c>
      <c r="B36" s="10">
        <v>1351.6946</v>
      </c>
      <c r="C36" s="15">
        <f t="shared" si="0"/>
        <v>5.0150000000030559E-2</v>
      </c>
      <c r="D36" s="16">
        <f t="shared" si="1"/>
        <v>120.36000000007334</v>
      </c>
      <c r="E36" s="28">
        <v>165.66524999999999</v>
      </c>
      <c r="F36" s="17">
        <f t="shared" si="2"/>
        <v>2.0649999999989177E-2</v>
      </c>
      <c r="G36" s="18">
        <f t="shared" si="3"/>
        <v>49.559999999974025</v>
      </c>
      <c r="H36" s="13">
        <f t="shared" si="4"/>
        <v>0.41176470588188624</v>
      </c>
      <c r="I36" s="19">
        <f t="shared" si="5"/>
        <v>0.92467809847486804</v>
      </c>
      <c r="J36" s="16">
        <f t="shared" si="6"/>
        <v>130.16421628087758</v>
      </c>
      <c r="K36" s="20">
        <v>6</v>
      </c>
      <c r="L36" s="21">
        <f t="shared" si="7"/>
        <v>12.539905229371636</v>
      </c>
      <c r="M36" s="14"/>
      <c r="N36" s="14"/>
    </row>
    <row r="37" spans="1:14" ht="18" customHeight="1" x14ac:dyDescent="0.2">
      <c r="A37" s="10" t="s">
        <v>47</v>
      </c>
      <c r="B37" s="10">
        <v>1351.7460000000001</v>
      </c>
      <c r="C37" s="15">
        <f t="shared" si="0"/>
        <v>5.1400000000057844E-2</v>
      </c>
      <c r="D37" s="16">
        <f t="shared" si="1"/>
        <v>123.36000000013883</v>
      </c>
      <c r="E37" s="28">
        <v>165.68065000000001</v>
      </c>
      <c r="F37" s="17">
        <f t="shared" si="2"/>
        <v>1.5400000000028058E-2</v>
      </c>
      <c r="G37" s="18">
        <f t="shared" si="3"/>
        <v>36.960000000067339</v>
      </c>
      <c r="H37" s="13">
        <f t="shared" si="4"/>
        <v>0.29961089494184295</v>
      </c>
      <c r="I37" s="19">
        <f t="shared" si="5"/>
        <v>0.95792881177872813</v>
      </c>
      <c r="J37" s="16">
        <f t="shared" si="6"/>
        <v>128.77783660257393</v>
      </c>
      <c r="K37" s="20">
        <v>6</v>
      </c>
      <c r="L37" s="21">
        <f t="shared" si="7"/>
        <v>12.406342639939682</v>
      </c>
      <c r="M37" s="14"/>
      <c r="N37" s="14"/>
    </row>
    <row r="38" spans="1:14" ht="18" customHeight="1" x14ac:dyDescent="0.2">
      <c r="A38" s="10" t="s">
        <v>48</v>
      </c>
      <c r="B38" s="10">
        <v>1351.79645</v>
      </c>
      <c r="C38" s="15">
        <f t="shared" si="0"/>
        <v>5.0449999999955253E-2</v>
      </c>
      <c r="D38" s="16">
        <f t="shared" si="1"/>
        <v>121.07999999989261</v>
      </c>
      <c r="E38" s="28">
        <v>165.6944</v>
      </c>
      <c r="F38" s="17">
        <f t="shared" si="2"/>
        <v>1.3749999999987494E-2</v>
      </c>
      <c r="G38" s="18">
        <f t="shared" si="3"/>
        <v>32.999999999969987</v>
      </c>
      <c r="H38" s="13">
        <f t="shared" si="4"/>
        <v>0.27254707631317521</v>
      </c>
      <c r="I38" s="19">
        <f t="shared" si="5"/>
        <v>0.96480794007246717</v>
      </c>
      <c r="J38" s="16">
        <f t="shared" si="6"/>
        <v>125.49647963178893</v>
      </c>
      <c r="K38" s="20">
        <v>6</v>
      </c>
      <c r="L38" s="21">
        <f t="shared" si="7"/>
        <v>12.090219617706062</v>
      </c>
      <c r="M38" s="14"/>
      <c r="N38" s="14"/>
    </row>
    <row r="39" spans="1:14" ht="18" customHeight="1" x14ac:dyDescent="0.2">
      <c r="A39" s="12" t="s">
        <v>49</v>
      </c>
      <c r="B39" s="10">
        <v>1351.8434</v>
      </c>
      <c r="C39" s="15">
        <f t="shared" si="0"/>
        <v>4.694999999992433E-2</v>
      </c>
      <c r="D39" s="16">
        <f t="shared" si="1"/>
        <v>112.67999999981839</v>
      </c>
      <c r="E39" s="28">
        <v>165.70615000000001</v>
      </c>
      <c r="F39" s="17">
        <f t="shared" si="2"/>
        <v>1.1750000000006366E-2</v>
      </c>
      <c r="G39" s="18">
        <f t="shared" si="3"/>
        <v>28.20000000001528</v>
      </c>
      <c r="H39" s="13">
        <f t="shared" si="4"/>
        <v>0.25026624068211512</v>
      </c>
      <c r="I39" s="19">
        <f t="shared" si="5"/>
        <v>0.97008169905307717</v>
      </c>
      <c r="J39" s="16">
        <f t="shared" si="6"/>
        <v>116.15516518846648</v>
      </c>
      <c r="K39" s="20">
        <v>6</v>
      </c>
      <c r="L39" s="21">
        <f t="shared" si="7"/>
        <v>11.190285663628755</v>
      </c>
      <c r="M39" s="14"/>
      <c r="N39" s="14"/>
    </row>
    <row r="40" spans="1:14" ht="18" customHeight="1" x14ac:dyDescent="0.2">
      <c r="A40" s="22"/>
      <c r="D40" s="23">
        <f>SUM(D16:D39)</f>
        <v>2866.3199999997232</v>
      </c>
      <c r="E40" s="24"/>
      <c r="F40" s="25"/>
      <c r="G40" s="23">
        <f>SUM(G16:G39)</f>
        <v>832.07999999999629</v>
      </c>
      <c r="H40" s="25"/>
      <c r="I40" s="25"/>
      <c r="J40" s="23"/>
    </row>
    <row r="41" spans="1:14" ht="12.75" customHeight="1" x14ac:dyDescent="0.2">
      <c r="G41" s="29"/>
      <c r="J41" s="1"/>
    </row>
    <row r="42" spans="1:14" ht="12.75" customHeight="1" x14ac:dyDescent="0.2">
      <c r="J42" s="1"/>
    </row>
    <row r="43" spans="1:14" ht="12.75" customHeight="1" x14ac:dyDescent="0.2">
      <c r="J43" s="1"/>
    </row>
    <row r="44" spans="1:14" ht="12.75" customHeight="1" x14ac:dyDescent="0.2">
      <c r="A44" s="26" t="s">
        <v>50</v>
      </c>
      <c r="F44" s="26" t="s">
        <v>51</v>
      </c>
      <c r="J44" s="1"/>
      <c r="K44" s="1"/>
    </row>
    <row r="45" spans="1:14" ht="12.75" customHeight="1" x14ac:dyDescent="0.2">
      <c r="A45" s="1" t="s">
        <v>52</v>
      </c>
      <c r="F45" s="1" t="s">
        <v>104</v>
      </c>
      <c r="J45" s="1"/>
      <c r="K45" s="1"/>
    </row>
    <row r="46" spans="1:14" ht="12.75" customHeight="1" x14ac:dyDescent="0.2">
      <c r="A46" s="1" t="s">
        <v>54</v>
      </c>
      <c r="F46" s="1" t="s">
        <v>54</v>
      </c>
      <c r="J46" s="1"/>
      <c r="K46" s="1"/>
    </row>
    <row r="47" spans="1:14" ht="12.75" customHeight="1" x14ac:dyDescent="0.2">
      <c r="J47" s="1"/>
      <c r="K47" s="1"/>
    </row>
    <row r="48" spans="1:14" ht="12.75" customHeight="1" x14ac:dyDescent="0.2">
      <c r="A48" s="26"/>
      <c r="F48" s="26"/>
      <c r="J48" s="1"/>
      <c r="K48" s="1"/>
    </row>
    <row r="49" spans="1:11" ht="12.75" customHeight="1" x14ac:dyDescent="0.2">
      <c r="A49" s="1" t="s">
        <v>55</v>
      </c>
      <c r="J49" s="1"/>
      <c r="K49" s="1"/>
    </row>
    <row r="50" spans="1:11" ht="12.75" customHeight="1" x14ac:dyDescent="0.2">
      <c r="A50" s="1" t="s">
        <v>54</v>
      </c>
      <c r="J50" s="1"/>
      <c r="K50" s="1"/>
    </row>
    <row r="51" spans="1:11" ht="12.75" customHeight="1" x14ac:dyDescent="0.2">
      <c r="C51" s="4"/>
      <c r="D51" s="4"/>
    </row>
    <row r="52" spans="1:11" ht="12.75" customHeight="1" x14ac:dyDescent="0.2">
      <c r="C52" s="4"/>
      <c r="D52" s="4"/>
    </row>
    <row r="53" spans="1:11" ht="12.75" customHeight="1" x14ac:dyDescent="0.2">
      <c r="A53" s="1" t="s">
        <v>56</v>
      </c>
      <c r="C53" s="4"/>
      <c r="D53" s="4"/>
    </row>
    <row r="54" spans="1:11" ht="12.75" customHeight="1" x14ac:dyDescent="0.2">
      <c r="C54" s="4"/>
      <c r="D54" s="4"/>
    </row>
    <row r="55" spans="1:11" ht="12.75" customHeight="1" x14ac:dyDescent="0.2">
      <c r="A55" s="1" t="s">
        <v>57</v>
      </c>
      <c r="C55" s="4"/>
      <c r="D55" s="4"/>
      <c r="F55" s="1" t="s">
        <v>58</v>
      </c>
      <c r="J55" t="s">
        <v>59</v>
      </c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13">
    <mergeCell ref="F8:G8"/>
    <mergeCell ref="E9:J9"/>
    <mergeCell ref="E10:J10"/>
    <mergeCell ref="E11:J11"/>
    <mergeCell ref="A13:A14"/>
    <mergeCell ref="H13:H14"/>
    <mergeCell ref="I13:I14"/>
    <mergeCell ref="J13:J14"/>
    <mergeCell ref="K13:K14"/>
    <mergeCell ref="L13:L14"/>
    <mergeCell ref="B13:D13"/>
    <mergeCell ref="E13:G13"/>
    <mergeCell ref="M13:N13"/>
  </mergeCells>
  <printOptions gridLines="1" gridLinesSet="0"/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41" zoomScale="13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2.28515625" style="1" customWidth="1"/>
    <col min="3" max="3" width="9" style="1" customWidth="1"/>
    <col min="4" max="4" width="10.42578125" style="1" customWidth="1"/>
    <col min="5" max="5" width="11.140625" style="1" customWidth="1"/>
    <col min="6" max="7" width="9.140625" style="1" customWidth="1"/>
    <col min="8" max="8" width="7" style="1" customWidth="1"/>
    <col min="9" max="9" width="5.85546875" style="1" customWidth="1"/>
    <col min="10" max="10" width="9.42578125" customWidth="1"/>
    <col min="11" max="11" width="9.85546875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0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63</v>
      </c>
      <c r="C4" s="2"/>
      <c r="D4" s="2"/>
      <c r="E4" s="2"/>
      <c r="F4" s="2"/>
      <c r="G4" s="2"/>
      <c r="H4" s="2"/>
      <c r="I4" s="2"/>
      <c r="J4" s="1"/>
    </row>
    <row r="5" spans="1:14" ht="12.95" customHeight="1" x14ac:dyDescent="0.2">
      <c r="A5" s="2"/>
      <c r="B5" s="2" t="s">
        <v>64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4"/>
      <c r="B6" s="30" t="s">
        <v>65</v>
      </c>
      <c r="C6" s="4"/>
      <c r="D6" s="4"/>
      <c r="E6" s="4"/>
      <c r="F6" s="4"/>
      <c r="G6" s="4"/>
      <c r="H6" s="2"/>
      <c r="I6" s="2"/>
      <c r="J6" s="1"/>
      <c r="K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I7" s="2"/>
      <c r="J7" s="1"/>
      <c r="K7" s="1"/>
    </row>
    <row r="8" spans="1:14" ht="12.75" customHeight="1" x14ac:dyDescent="0.2">
      <c r="A8" s="4"/>
      <c r="B8" s="2"/>
      <c r="C8" s="4"/>
      <c r="D8" s="4"/>
      <c r="E8" s="2"/>
      <c r="F8" s="5" t="s">
        <v>4</v>
      </c>
      <c r="G8" s="3"/>
      <c r="H8" s="3"/>
      <c r="I8" s="3"/>
      <c r="J8" s="2"/>
      <c r="K8" s="1"/>
    </row>
    <row r="9" spans="1:14" ht="12.75" customHeight="1" x14ac:dyDescent="0.2">
      <c r="A9" s="4"/>
      <c r="B9" s="2"/>
      <c r="C9" s="4"/>
      <c r="D9" s="4"/>
      <c r="E9" s="2" t="s">
        <v>5</v>
      </c>
      <c r="F9" s="2"/>
      <c r="G9" s="2"/>
      <c r="H9" s="2"/>
      <c r="I9" s="2"/>
      <c r="J9" s="2"/>
      <c r="K9" s="1"/>
    </row>
    <row r="10" spans="1:14" ht="12.75" customHeight="1" x14ac:dyDescent="0.2">
      <c r="A10" s="4"/>
      <c r="B10" s="2"/>
      <c r="C10" s="4"/>
      <c r="D10" s="4"/>
      <c r="E10" s="2" t="s">
        <v>6</v>
      </c>
      <c r="F10" s="2"/>
      <c r="G10" s="2"/>
      <c r="H10" s="2"/>
      <c r="I10" s="2"/>
      <c r="J10" s="2"/>
      <c r="K10" s="1"/>
    </row>
    <row r="11" spans="1:14" ht="12.75" customHeight="1" x14ac:dyDescent="0.2">
      <c r="A11" s="4"/>
      <c r="B11" s="2"/>
      <c r="C11" s="4"/>
      <c r="D11" s="4"/>
      <c r="E11" s="2" t="s">
        <v>66</v>
      </c>
      <c r="F11" s="2"/>
      <c r="G11" s="2"/>
      <c r="H11" s="2"/>
      <c r="I11" s="2"/>
      <c r="J11" s="2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25.5" customHeight="1" x14ac:dyDescent="0.2">
      <c r="A13" s="57" t="s">
        <v>8</v>
      </c>
      <c r="B13" s="52" t="s">
        <v>67</v>
      </c>
      <c r="C13" s="52"/>
      <c r="D13" s="52"/>
      <c r="E13" s="50" t="s">
        <v>68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28">
        <v>2066.6821300000001</v>
      </c>
      <c r="C15" s="10"/>
      <c r="D15" s="10"/>
      <c r="E15" s="28">
        <v>1173.82375</v>
      </c>
      <c r="F15" s="10"/>
      <c r="G15" s="10"/>
      <c r="H15" s="31"/>
      <c r="I15" s="32"/>
      <c r="J15" s="31"/>
      <c r="K15" s="14"/>
      <c r="L15" s="14"/>
      <c r="M15" s="14"/>
      <c r="N15" s="14"/>
    </row>
    <row r="16" spans="1:14" ht="18" customHeight="1" x14ac:dyDescent="0.2">
      <c r="A16" s="10" t="s">
        <v>26</v>
      </c>
      <c r="B16" s="28">
        <v>2066.73558</v>
      </c>
      <c r="C16" s="15">
        <f t="shared" ref="C16:C39" si="0">B16-B15</f>
        <v>5.3449999999884312E-2</v>
      </c>
      <c r="D16" s="16">
        <f t="shared" ref="D16:D39" si="1">C16*2400</f>
        <v>128.27999999972235</v>
      </c>
      <c r="E16" s="10">
        <v>1173.8578500000001</v>
      </c>
      <c r="F16" s="17">
        <f t="shared" ref="F16:F39" si="2">E16-E15</f>
        <v>3.4100000000080399E-2</v>
      </c>
      <c r="G16" s="16">
        <f t="shared" ref="G16:G39" si="3">F16*2400</f>
        <v>81.840000000192958</v>
      </c>
      <c r="H16" s="13">
        <f t="shared" ref="H16:H39" si="4">G16/D16</f>
        <v>0.63797942002159413</v>
      </c>
      <c r="I16" s="19">
        <f t="shared" ref="I16:I39" si="5">1/SQRT(1+H16*H16)</f>
        <v>0.84304394473635835</v>
      </c>
      <c r="J16" s="18">
        <f t="shared" ref="J16:J39" si="6">SQRT(D16*D16+G16*G16)</f>
        <v>152.162886407824</v>
      </c>
      <c r="K16" s="14">
        <v>6</v>
      </c>
      <c r="L16" s="21">
        <f t="shared" ref="L16:L39" si="7">D16/I16/K16/1.73</f>
        <v>14.659237611543739</v>
      </c>
      <c r="M16" s="14"/>
      <c r="N16" s="14"/>
    </row>
    <row r="17" spans="1:14" ht="18" customHeight="1" x14ac:dyDescent="0.2">
      <c r="A17" s="10" t="s">
        <v>27</v>
      </c>
      <c r="B17" s="28">
        <v>2066.7853300000002</v>
      </c>
      <c r="C17" s="17">
        <f t="shared" si="0"/>
        <v>4.9750000000130967E-2</v>
      </c>
      <c r="D17" s="16">
        <f t="shared" si="1"/>
        <v>119.40000000031432</v>
      </c>
      <c r="E17" s="10">
        <v>1173.88905</v>
      </c>
      <c r="F17" s="17">
        <f t="shared" si="2"/>
        <v>3.1199999999898864E-2</v>
      </c>
      <c r="G17" s="16">
        <f t="shared" si="3"/>
        <v>74.879999999757274</v>
      </c>
      <c r="H17" s="13">
        <f t="shared" si="4"/>
        <v>0.627135678388276</v>
      </c>
      <c r="I17" s="19">
        <f t="shared" si="5"/>
        <v>0.84718413157515993</v>
      </c>
      <c r="J17" s="18">
        <f t="shared" si="6"/>
        <v>140.93748401344018</v>
      </c>
      <c r="K17" s="14">
        <v>6</v>
      </c>
      <c r="L17" s="21">
        <f t="shared" si="7"/>
        <v>13.577792294165723</v>
      </c>
      <c r="M17" s="14"/>
      <c r="N17" s="14"/>
    </row>
    <row r="18" spans="1:14" ht="18" customHeight="1" x14ac:dyDescent="0.2">
      <c r="A18" s="10" t="s">
        <v>28</v>
      </c>
      <c r="B18" s="28">
        <v>2066.8348799999999</v>
      </c>
      <c r="C18" s="17">
        <f t="shared" si="0"/>
        <v>4.9549999999726424E-2</v>
      </c>
      <c r="D18" s="16">
        <f t="shared" si="1"/>
        <v>118.91999999934342</v>
      </c>
      <c r="E18" s="10">
        <v>1173.92085</v>
      </c>
      <c r="F18" s="17">
        <f t="shared" si="2"/>
        <v>3.1799999999975626E-2</v>
      </c>
      <c r="G18" s="16">
        <f t="shared" si="3"/>
        <v>76.319999999941501</v>
      </c>
      <c r="H18" s="13">
        <f t="shared" si="4"/>
        <v>0.6417759838577437</v>
      </c>
      <c r="I18" s="19">
        <f t="shared" si="5"/>
        <v>0.84159211619641139</v>
      </c>
      <c r="J18" s="18">
        <f t="shared" si="6"/>
        <v>141.30360504896862</v>
      </c>
      <c r="K18" s="14">
        <v>6</v>
      </c>
      <c r="L18" s="21">
        <f t="shared" si="7"/>
        <v>13.613064070228191</v>
      </c>
      <c r="M18" s="14"/>
      <c r="N18" s="14"/>
    </row>
    <row r="19" spans="1:14" ht="18" customHeight="1" x14ac:dyDescent="0.2">
      <c r="A19" s="10" t="s">
        <v>29</v>
      </c>
      <c r="B19" s="28">
        <v>2066.8860300000001</v>
      </c>
      <c r="C19" s="17">
        <f t="shared" si="0"/>
        <v>5.1150000000234286E-2</v>
      </c>
      <c r="D19" s="16">
        <f t="shared" si="1"/>
        <v>122.76000000056229</v>
      </c>
      <c r="E19" s="10">
        <v>1173.953</v>
      </c>
      <c r="F19" s="17">
        <f t="shared" si="2"/>
        <v>3.2150000000001455E-2</v>
      </c>
      <c r="G19" s="16">
        <f t="shared" si="3"/>
        <v>77.160000000003492</v>
      </c>
      <c r="H19" s="13">
        <f t="shared" si="4"/>
        <v>0.62854349950839095</v>
      </c>
      <c r="I19" s="19">
        <f t="shared" si="5"/>
        <v>0.84664720291412887</v>
      </c>
      <c r="J19" s="18">
        <f t="shared" si="6"/>
        <v>144.99545923972445</v>
      </c>
      <c r="K19" s="14">
        <v>6</v>
      </c>
      <c r="L19" s="21">
        <f t="shared" si="7"/>
        <v>13.96873403080197</v>
      </c>
      <c r="M19" s="14"/>
      <c r="N19" s="14"/>
    </row>
    <row r="20" spans="1:14" ht="18" customHeight="1" x14ac:dyDescent="0.2">
      <c r="A20" s="10" t="s">
        <v>30</v>
      </c>
      <c r="B20" s="28">
        <v>2066.9359300000001</v>
      </c>
      <c r="C20" s="17">
        <f t="shared" si="0"/>
        <v>4.9899999999979627E-2</v>
      </c>
      <c r="D20" s="16">
        <f t="shared" si="1"/>
        <v>119.75999999995111</v>
      </c>
      <c r="E20" s="10">
        <v>1173.9849200000001</v>
      </c>
      <c r="F20" s="17">
        <f t="shared" si="2"/>
        <v>3.1920000000127402E-2</v>
      </c>
      <c r="G20" s="16">
        <f t="shared" si="3"/>
        <v>76.608000000305765</v>
      </c>
      <c r="H20" s="13">
        <f t="shared" si="4"/>
        <v>0.63967935872024917</v>
      </c>
      <c r="I20" s="19">
        <f t="shared" si="5"/>
        <v>0.84239401509387801</v>
      </c>
      <c r="J20" s="18">
        <f t="shared" si="6"/>
        <v>142.16625219803444</v>
      </c>
      <c r="K20" s="14">
        <v>6</v>
      </c>
      <c r="L20" s="21">
        <f t="shared" si="7"/>
        <v>13.696170731987904</v>
      </c>
      <c r="M20" s="14"/>
      <c r="N20" s="14"/>
    </row>
    <row r="21" spans="1:14" ht="18" customHeight="1" x14ac:dyDescent="0.2">
      <c r="A21" s="10" t="s">
        <v>31</v>
      </c>
      <c r="B21" s="28">
        <v>2066.9883300000001</v>
      </c>
      <c r="C21" s="17">
        <f t="shared" si="0"/>
        <v>5.2400000000034197E-2</v>
      </c>
      <c r="D21" s="16">
        <f t="shared" si="1"/>
        <v>125.76000000008207</v>
      </c>
      <c r="E21" s="10">
        <v>1174.0182500000001</v>
      </c>
      <c r="F21" s="17">
        <f t="shared" si="2"/>
        <v>3.3329999999978099E-2</v>
      </c>
      <c r="G21" s="16">
        <f t="shared" si="3"/>
        <v>79.991999999947438</v>
      </c>
      <c r="H21" s="13">
        <f t="shared" si="4"/>
        <v>0.63606870228924328</v>
      </c>
      <c r="I21" s="19">
        <f t="shared" si="5"/>
        <v>0.84377418706399776</v>
      </c>
      <c r="J21" s="18">
        <f t="shared" si="6"/>
        <v>149.04461635366852</v>
      </c>
      <c r="K21" s="14">
        <v>6</v>
      </c>
      <c r="L21" s="21">
        <f t="shared" si="7"/>
        <v>14.358826238311034</v>
      </c>
      <c r="M21" s="14"/>
      <c r="N21" s="14"/>
    </row>
    <row r="22" spans="1:14" ht="18" customHeight="1" x14ac:dyDescent="0.2">
      <c r="A22" s="10" t="s">
        <v>32</v>
      </c>
      <c r="B22" s="28">
        <v>2067.0673299999999</v>
      </c>
      <c r="C22" s="17">
        <f t="shared" si="0"/>
        <v>7.8999999999723514E-2</v>
      </c>
      <c r="D22" s="16">
        <f t="shared" si="1"/>
        <v>189.59999999933643</v>
      </c>
      <c r="E22" s="10">
        <v>1174.0689500000001</v>
      </c>
      <c r="F22" s="17">
        <f t="shared" si="2"/>
        <v>5.0700000000006185E-2</v>
      </c>
      <c r="G22" s="16">
        <f t="shared" si="3"/>
        <v>121.68000000001484</v>
      </c>
      <c r="H22" s="13">
        <f t="shared" si="4"/>
        <v>0.64177215190105852</v>
      </c>
      <c r="I22" s="19">
        <f t="shared" si="5"/>
        <v>0.84159358211167234</v>
      </c>
      <c r="J22" s="18">
        <f t="shared" si="6"/>
        <v>225.28688909866011</v>
      </c>
      <c r="K22" s="14">
        <v>6</v>
      </c>
      <c r="L22" s="21">
        <f t="shared" si="7"/>
        <v>21.703939219524095</v>
      </c>
      <c r="M22" s="14"/>
      <c r="N22" s="14"/>
    </row>
    <row r="23" spans="1:14" ht="18" customHeight="1" x14ac:dyDescent="0.2">
      <c r="A23" s="10" t="s">
        <v>33</v>
      </c>
      <c r="B23" s="28">
        <v>2067.16608</v>
      </c>
      <c r="C23" s="17">
        <f t="shared" si="0"/>
        <v>9.8750000000109139E-2</v>
      </c>
      <c r="D23" s="16">
        <f t="shared" si="1"/>
        <v>237.00000000026193</v>
      </c>
      <c r="E23" s="10">
        <v>1174.1315500000001</v>
      </c>
      <c r="F23" s="17">
        <f t="shared" si="2"/>
        <v>6.2599999999974898E-2</v>
      </c>
      <c r="G23" s="16">
        <f t="shared" si="3"/>
        <v>150.23999999993976</v>
      </c>
      <c r="H23" s="13">
        <f t="shared" si="4"/>
        <v>0.63392405063195656</v>
      </c>
      <c r="I23" s="19">
        <f t="shared" si="5"/>
        <v>0.84459347940967389</v>
      </c>
      <c r="J23" s="18">
        <f t="shared" si="6"/>
        <v>280.60837050969462</v>
      </c>
      <c r="K23" s="14">
        <v>6</v>
      </c>
      <c r="L23" s="21">
        <f t="shared" si="7"/>
        <v>27.03356170613629</v>
      </c>
      <c r="M23" s="14"/>
      <c r="N23" s="14"/>
    </row>
    <row r="24" spans="1:14" ht="18" customHeight="1" x14ac:dyDescent="0.2">
      <c r="A24" s="10" t="s">
        <v>34</v>
      </c>
      <c r="B24" s="28">
        <v>2067.2848300000001</v>
      </c>
      <c r="C24" s="17">
        <f t="shared" si="0"/>
        <v>0.11875000000009095</v>
      </c>
      <c r="D24" s="16">
        <f t="shared" si="1"/>
        <v>285.00000000021828</v>
      </c>
      <c r="E24" s="10">
        <v>1174.2048</v>
      </c>
      <c r="F24" s="17">
        <f t="shared" si="2"/>
        <v>7.3249999999916326E-2</v>
      </c>
      <c r="G24" s="16">
        <f t="shared" si="3"/>
        <v>175.79999999979918</v>
      </c>
      <c r="H24" s="13">
        <f t="shared" si="4"/>
        <v>0.6168421052619808</v>
      </c>
      <c r="I24" s="19">
        <f t="shared" si="5"/>
        <v>0.85110415271316986</v>
      </c>
      <c r="J24" s="18">
        <f t="shared" si="6"/>
        <v>334.85913456266024</v>
      </c>
      <c r="K24" s="14">
        <v>6</v>
      </c>
      <c r="L24" s="21">
        <f t="shared" si="7"/>
        <v>32.260032231470163</v>
      </c>
      <c r="M24" s="14"/>
      <c r="N24" s="14"/>
    </row>
    <row r="25" spans="1:14" ht="18" customHeight="1" x14ac:dyDescent="0.2">
      <c r="A25" s="10" t="s">
        <v>35</v>
      </c>
      <c r="B25" s="28">
        <v>2067.4027299999998</v>
      </c>
      <c r="C25" s="17">
        <f t="shared" si="0"/>
        <v>0.11789999999973588</v>
      </c>
      <c r="D25" s="16">
        <f t="shared" si="1"/>
        <v>282.95999999936612</v>
      </c>
      <c r="E25" s="10">
        <v>1174.2763</v>
      </c>
      <c r="F25" s="17">
        <f t="shared" si="2"/>
        <v>7.1500000000014552E-2</v>
      </c>
      <c r="G25" s="16">
        <f t="shared" si="3"/>
        <v>171.60000000003492</v>
      </c>
      <c r="H25" s="13">
        <f t="shared" si="4"/>
        <v>0.6064461407987678</v>
      </c>
      <c r="I25" s="19">
        <f t="shared" si="5"/>
        <v>0.85505167909892044</v>
      </c>
      <c r="J25" s="18">
        <f t="shared" si="6"/>
        <v>330.92736604828144</v>
      </c>
      <c r="K25" s="14">
        <v>6</v>
      </c>
      <c r="L25" s="21">
        <f t="shared" si="7"/>
        <v>31.881249137599369</v>
      </c>
      <c r="M25" s="14"/>
      <c r="N25" s="14"/>
    </row>
    <row r="26" spans="1:14" ht="18" customHeight="1" x14ac:dyDescent="0.2">
      <c r="A26" s="10" t="s">
        <v>36</v>
      </c>
      <c r="B26" s="28">
        <v>2067.5153</v>
      </c>
      <c r="C26" s="17">
        <f t="shared" si="0"/>
        <v>0.11257000000023254</v>
      </c>
      <c r="D26" s="16">
        <f t="shared" si="1"/>
        <v>270.1680000005581</v>
      </c>
      <c r="E26" s="10">
        <v>1174.346</v>
      </c>
      <c r="F26" s="17">
        <f t="shared" si="2"/>
        <v>6.9700000000011642E-2</v>
      </c>
      <c r="G26" s="16">
        <f t="shared" si="3"/>
        <v>167.28000000002794</v>
      </c>
      <c r="H26" s="13">
        <f t="shared" si="4"/>
        <v>0.61917029403808888</v>
      </c>
      <c r="I26" s="19">
        <f t="shared" si="5"/>
        <v>0.85021846457714878</v>
      </c>
      <c r="J26" s="18">
        <f t="shared" si="6"/>
        <v>317.76303533342406</v>
      </c>
      <c r="K26" s="14">
        <v>6</v>
      </c>
      <c r="L26" s="21">
        <f t="shared" si="7"/>
        <v>30.613009184337578</v>
      </c>
      <c r="M26" s="14"/>
      <c r="N26" s="14"/>
    </row>
    <row r="27" spans="1:14" ht="18" customHeight="1" x14ac:dyDescent="0.2">
      <c r="A27" s="10" t="s">
        <v>37</v>
      </c>
      <c r="B27" s="28">
        <v>2067.6279800000002</v>
      </c>
      <c r="C27" s="17">
        <f t="shared" si="0"/>
        <v>0.11268000000018219</v>
      </c>
      <c r="D27" s="16">
        <f t="shared" si="1"/>
        <v>270.43200000043726</v>
      </c>
      <c r="E27" s="10">
        <v>1174.4164000000001</v>
      </c>
      <c r="F27" s="17">
        <f t="shared" si="2"/>
        <v>7.0400000000063301E-2</v>
      </c>
      <c r="G27" s="16">
        <f t="shared" si="3"/>
        <v>168.96000000015192</v>
      </c>
      <c r="H27" s="13">
        <f t="shared" si="4"/>
        <v>0.62477813276490479</v>
      </c>
      <c r="I27" s="19">
        <f t="shared" si="5"/>
        <v>0.84808286031103763</v>
      </c>
      <c r="J27" s="18">
        <f t="shared" si="6"/>
        <v>318.87450231131345</v>
      </c>
      <c r="K27" s="14">
        <v>6</v>
      </c>
      <c r="L27" s="21">
        <f t="shared" si="7"/>
        <v>30.720086927872195</v>
      </c>
      <c r="M27" s="14"/>
      <c r="N27" s="14"/>
    </row>
    <row r="28" spans="1:14" ht="18" customHeight="1" x14ac:dyDescent="0.2">
      <c r="A28" s="10" t="s">
        <v>38</v>
      </c>
      <c r="B28" s="28">
        <v>2067.72532</v>
      </c>
      <c r="C28" s="17">
        <f t="shared" si="0"/>
        <v>9.7339999999803695E-2</v>
      </c>
      <c r="D28" s="16">
        <f t="shared" si="1"/>
        <v>233.61599999952887</v>
      </c>
      <c r="E28" s="10">
        <v>1174.4765</v>
      </c>
      <c r="F28" s="17">
        <f t="shared" si="2"/>
        <v>6.0099999999920328E-2</v>
      </c>
      <c r="G28" s="16">
        <f t="shared" si="3"/>
        <v>144.23999999980879</v>
      </c>
      <c r="H28" s="13">
        <f t="shared" si="4"/>
        <v>0.617423464146718</v>
      </c>
      <c r="I28" s="19">
        <f t="shared" si="5"/>
        <v>0.85088304606610687</v>
      </c>
      <c r="J28" s="18">
        <f t="shared" si="6"/>
        <v>274.55712166273287</v>
      </c>
      <c r="K28" s="14">
        <v>6</v>
      </c>
      <c r="L28" s="21">
        <f t="shared" si="7"/>
        <v>26.450589755561939</v>
      </c>
      <c r="M28" s="14"/>
      <c r="N28" s="14"/>
    </row>
    <row r="29" spans="1:14" ht="18" customHeight="1" x14ac:dyDescent="0.2">
      <c r="A29" s="10" t="s">
        <v>39</v>
      </c>
      <c r="B29" s="28">
        <v>2067.8204799999999</v>
      </c>
      <c r="C29" s="17">
        <f t="shared" si="0"/>
        <v>9.5159999999850697E-2</v>
      </c>
      <c r="D29" s="16">
        <f t="shared" si="1"/>
        <v>228.38399999964167</v>
      </c>
      <c r="E29" s="10">
        <v>1174.5346</v>
      </c>
      <c r="F29" s="17">
        <f t="shared" si="2"/>
        <v>5.8099999999967622E-2</v>
      </c>
      <c r="G29" s="16">
        <f t="shared" si="3"/>
        <v>139.43999999992229</v>
      </c>
      <c r="H29" s="13">
        <f t="shared" si="4"/>
        <v>0.61055065153487575</v>
      </c>
      <c r="I29" s="19">
        <f t="shared" si="5"/>
        <v>0.85349460110399544</v>
      </c>
      <c r="J29" s="18">
        <f t="shared" si="6"/>
        <v>267.58692990468472</v>
      </c>
      <c r="K29" s="14">
        <v>6</v>
      </c>
      <c r="L29" s="21">
        <f t="shared" si="7"/>
        <v>25.779087659410859</v>
      </c>
      <c r="M29" s="14"/>
      <c r="N29" s="14"/>
    </row>
    <row r="30" spans="1:14" ht="18" customHeight="1" x14ac:dyDescent="0.2">
      <c r="A30" s="10" t="s">
        <v>40</v>
      </c>
      <c r="B30" s="28">
        <v>2067.91923</v>
      </c>
      <c r="C30" s="17">
        <f t="shared" si="0"/>
        <v>9.8750000000109139E-2</v>
      </c>
      <c r="D30" s="16">
        <f t="shared" si="1"/>
        <v>237.00000000026193</v>
      </c>
      <c r="E30" s="10">
        <v>1174.59555</v>
      </c>
      <c r="F30" s="17">
        <f t="shared" si="2"/>
        <v>6.0950000000048021E-2</v>
      </c>
      <c r="G30" s="16">
        <f t="shared" si="3"/>
        <v>146.28000000011525</v>
      </c>
      <c r="H30" s="13">
        <f t="shared" si="4"/>
        <v>0.61721518987322188</v>
      </c>
      <c r="I30" s="19">
        <f t="shared" si="5"/>
        <v>0.85096226258592467</v>
      </c>
      <c r="J30" s="18">
        <f t="shared" si="6"/>
        <v>278.50823758043111</v>
      </c>
      <c r="K30" s="14">
        <v>6</v>
      </c>
      <c r="L30" s="21">
        <f t="shared" si="7"/>
        <v>26.831236761120529</v>
      </c>
      <c r="M30" s="14"/>
      <c r="N30" s="14"/>
    </row>
    <row r="31" spans="1:14" ht="18" customHeight="1" x14ac:dyDescent="0.2">
      <c r="A31" s="10" t="s">
        <v>41</v>
      </c>
      <c r="B31" s="28">
        <v>2068.0229300000001</v>
      </c>
      <c r="C31" s="17">
        <f t="shared" si="0"/>
        <v>0.10370000000011714</v>
      </c>
      <c r="D31" s="16">
        <f t="shared" si="1"/>
        <v>248.88000000028114</v>
      </c>
      <c r="E31" s="10">
        <v>1174.6605999999999</v>
      </c>
      <c r="F31" s="17">
        <f t="shared" si="2"/>
        <v>6.5049999999928332E-2</v>
      </c>
      <c r="G31" s="16">
        <f t="shared" si="3"/>
        <v>156.119999999828</v>
      </c>
      <c r="H31" s="13">
        <f t="shared" si="4"/>
        <v>0.62729026036504199</v>
      </c>
      <c r="I31" s="19">
        <f t="shared" si="5"/>
        <v>0.84712518453611152</v>
      </c>
      <c r="J31" s="18">
        <f t="shared" si="6"/>
        <v>293.7936500336354</v>
      </c>
      <c r="K31" s="14">
        <v>6</v>
      </c>
      <c r="L31" s="21">
        <f t="shared" si="7"/>
        <v>28.303819849097824</v>
      </c>
      <c r="M31" s="14"/>
      <c r="N31" s="14"/>
    </row>
    <row r="32" spans="1:14" ht="18" customHeight="1" x14ac:dyDescent="0.2">
      <c r="A32" s="10" t="s">
        <v>42</v>
      </c>
      <c r="B32" s="28">
        <v>2068.1247800000001</v>
      </c>
      <c r="C32" s="17">
        <f t="shared" si="0"/>
        <v>0.1018500000000131</v>
      </c>
      <c r="D32" s="16">
        <f t="shared" si="1"/>
        <v>244.44000000003143</v>
      </c>
      <c r="E32" s="10">
        <v>1174.7226000000001</v>
      </c>
      <c r="F32" s="17">
        <f t="shared" si="2"/>
        <v>6.200000000012551E-2</v>
      </c>
      <c r="G32" s="16">
        <f t="shared" si="3"/>
        <v>148.80000000030122</v>
      </c>
      <c r="H32" s="13">
        <f t="shared" si="4"/>
        <v>0.60873834069825761</v>
      </c>
      <c r="I32" s="19">
        <f t="shared" si="5"/>
        <v>0.85418236025028937</v>
      </c>
      <c r="J32" s="18">
        <f t="shared" si="6"/>
        <v>286.16840077147759</v>
      </c>
      <c r="K32" s="14">
        <v>6</v>
      </c>
      <c r="L32" s="21">
        <f t="shared" si="7"/>
        <v>27.569210093591288</v>
      </c>
      <c r="M32" s="14"/>
      <c r="N32" s="14"/>
    </row>
    <row r="33" spans="1:14" ht="18" customHeight="1" x14ac:dyDescent="0.2">
      <c r="A33" s="10" t="s">
        <v>43</v>
      </c>
      <c r="B33" s="28">
        <v>2068.2006299999998</v>
      </c>
      <c r="C33" s="17">
        <f t="shared" si="0"/>
        <v>7.584999999971842E-2</v>
      </c>
      <c r="D33" s="16">
        <f t="shared" si="1"/>
        <v>182.03999999932421</v>
      </c>
      <c r="E33" s="10">
        <v>1174.76775</v>
      </c>
      <c r="F33" s="17">
        <f t="shared" si="2"/>
        <v>4.514999999992142E-2</v>
      </c>
      <c r="G33" s="16">
        <f t="shared" si="3"/>
        <v>108.35999999981141</v>
      </c>
      <c r="H33" s="13">
        <f t="shared" si="4"/>
        <v>0.59525379037691539</v>
      </c>
      <c r="I33" s="19">
        <f t="shared" si="5"/>
        <v>0.85928695678420242</v>
      </c>
      <c r="J33" s="18">
        <f t="shared" si="6"/>
        <v>211.85006773591809</v>
      </c>
      <c r="K33" s="14">
        <v>6</v>
      </c>
      <c r="L33" s="21">
        <f t="shared" si="7"/>
        <v>20.409447758758969</v>
      </c>
      <c r="M33" s="14"/>
      <c r="N33" s="14"/>
    </row>
    <row r="34" spans="1:14" ht="18" customHeight="1" x14ac:dyDescent="0.2">
      <c r="A34" s="10" t="s">
        <v>44</v>
      </c>
      <c r="B34" s="28">
        <v>2068.26973</v>
      </c>
      <c r="C34" s="17">
        <f t="shared" si="0"/>
        <v>6.9100000000162254E-2</v>
      </c>
      <c r="D34" s="16">
        <f t="shared" si="1"/>
        <v>165.84000000038941</v>
      </c>
      <c r="E34" s="10">
        <v>1174.8081999999999</v>
      </c>
      <c r="F34" s="17">
        <f t="shared" si="2"/>
        <v>4.0449999999964348E-2</v>
      </c>
      <c r="G34" s="16">
        <f t="shared" si="3"/>
        <v>97.079999999914435</v>
      </c>
      <c r="H34" s="13">
        <f t="shared" si="4"/>
        <v>0.58538350216887647</v>
      </c>
      <c r="I34" s="19">
        <f t="shared" si="5"/>
        <v>0.86300782899335904</v>
      </c>
      <c r="J34" s="18">
        <f t="shared" si="6"/>
        <v>192.16511650170159</v>
      </c>
      <c r="K34" s="14">
        <v>6</v>
      </c>
      <c r="L34" s="21">
        <f t="shared" si="7"/>
        <v>18.513017004017492</v>
      </c>
      <c r="M34" s="14"/>
      <c r="N34" s="14"/>
    </row>
    <row r="35" spans="1:14" ht="18" customHeight="1" x14ac:dyDescent="0.2">
      <c r="A35" s="10" t="s">
        <v>45</v>
      </c>
      <c r="B35" s="28">
        <v>2068.3327800000002</v>
      </c>
      <c r="C35" s="17">
        <f t="shared" si="0"/>
        <v>6.3050000000202999E-2</v>
      </c>
      <c r="D35" s="16">
        <f t="shared" si="1"/>
        <v>151.3200000004872</v>
      </c>
      <c r="E35" s="10">
        <v>1174.8447000000001</v>
      </c>
      <c r="F35" s="17">
        <f t="shared" si="2"/>
        <v>3.6500000000160071E-2</v>
      </c>
      <c r="G35" s="16">
        <f t="shared" si="3"/>
        <v>87.600000000384171</v>
      </c>
      <c r="H35" s="13">
        <f t="shared" si="4"/>
        <v>0.57890563045269716</v>
      </c>
      <c r="I35" s="19">
        <f t="shared" si="5"/>
        <v>0.86544194782553396</v>
      </c>
      <c r="J35" s="18">
        <f t="shared" si="6"/>
        <v>174.84708290450473</v>
      </c>
      <c r="K35" s="14">
        <v>6</v>
      </c>
      <c r="L35" s="21">
        <f t="shared" si="7"/>
        <v>16.844612996580416</v>
      </c>
      <c r="M35" s="14"/>
      <c r="N35" s="14"/>
    </row>
    <row r="36" spans="1:14" ht="18" customHeight="1" x14ac:dyDescent="0.2">
      <c r="A36" s="10" t="s">
        <v>46</v>
      </c>
      <c r="B36" s="28">
        <v>2068.3941300000001</v>
      </c>
      <c r="C36" s="17">
        <f t="shared" si="0"/>
        <v>6.1349999999947613E-2</v>
      </c>
      <c r="D36" s="16">
        <f t="shared" si="1"/>
        <v>147.23999999987427</v>
      </c>
      <c r="E36" s="10">
        <v>1174.8805</v>
      </c>
      <c r="F36" s="17">
        <f t="shared" si="2"/>
        <v>3.5799999999881038E-2</v>
      </c>
      <c r="G36" s="16">
        <f t="shared" si="3"/>
        <v>85.919999999714491</v>
      </c>
      <c r="H36" s="13">
        <f t="shared" si="4"/>
        <v>0.5835370823131476</v>
      </c>
      <c r="I36" s="19">
        <f t="shared" si="5"/>
        <v>0.86370229925684416</v>
      </c>
      <c r="J36" s="18">
        <f t="shared" si="6"/>
        <v>170.47540585056225</v>
      </c>
      <c r="K36" s="14">
        <v>6</v>
      </c>
      <c r="L36" s="21">
        <f t="shared" si="7"/>
        <v>16.423449503907733</v>
      </c>
      <c r="M36" s="14"/>
      <c r="N36" s="14"/>
    </row>
    <row r="37" spans="1:14" ht="18" customHeight="1" x14ac:dyDescent="0.2">
      <c r="A37" s="10" t="s">
        <v>47</v>
      </c>
      <c r="B37" s="28">
        <v>2068.4568300000001</v>
      </c>
      <c r="C37" s="17">
        <f t="shared" si="0"/>
        <v>6.2699999999949796E-2</v>
      </c>
      <c r="D37" s="16">
        <f t="shared" si="1"/>
        <v>150.47999999987951</v>
      </c>
      <c r="E37" s="10">
        <v>1174.9156</v>
      </c>
      <c r="F37" s="17">
        <f t="shared" si="2"/>
        <v>3.5100000000056752E-2</v>
      </c>
      <c r="G37" s="16">
        <f t="shared" si="3"/>
        <v>84.240000000136206</v>
      </c>
      <c r="H37" s="13">
        <f t="shared" si="4"/>
        <v>0.55980861244154478</v>
      </c>
      <c r="I37" s="19">
        <f t="shared" si="5"/>
        <v>0.872577200532899</v>
      </c>
      <c r="J37" s="18">
        <f t="shared" si="6"/>
        <v>172.45465490959265</v>
      </c>
      <c r="K37" s="14">
        <v>6</v>
      </c>
      <c r="L37" s="21">
        <f t="shared" si="7"/>
        <v>16.614128604007</v>
      </c>
      <c r="M37" s="14"/>
      <c r="N37" s="14"/>
    </row>
    <row r="38" spans="1:14" ht="18" customHeight="1" x14ac:dyDescent="0.2">
      <c r="A38" s="10" t="s">
        <v>48</v>
      </c>
      <c r="B38" s="28">
        <v>2068.5260800000001</v>
      </c>
      <c r="C38" s="17">
        <f t="shared" si="0"/>
        <v>6.9250000000010914E-2</v>
      </c>
      <c r="D38" s="16">
        <f t="shared" si="1"/>
        <v>166.20000000002619</v>
      </c>
      <c r="E38" s="10">
        <v>1174.95625</v>
      </c>
      <c r="F38" s="17">
        <f t="shared" si="2"/>
        <v>4.0649999999914144E-2</v>
      </c>
      <c r="G38" s="16">
        <f t="shared" si="3"/>
        <v>97.559999999793945</v>
      </c>
      <c r="H38" s="13">
        <f t="shared" si="4"/>
        <v>0.58700361010697089</v>
      </c>
      <c r="I38" s="19">
        <f t="shared" si="5"/>
        <v>0.8623980552513153</v>
      </c>
      <c r="J38" s="18">
        <f t="shared" si="6"/>
        <v>192.71843087771472</v>
      </c>
      <c r="K38" s="14">
        <v>6</v>
      </c>
      <c r="L38" s="21">
        <f t="shared" si="7"/>
        <v>18.566322820589086</v>
      </c>
      <c r="M38" s="14"/>
      <c r="N38" s="14"/>
    </row>
    <row r="39" spans="1:14" ht="18" customHeight="1" x14ac:dyDescent="0.2">
      <c r="A39" s="10" t="s">
        <v>49</v>
      </c>
      <c r="B39" s="28">
        <v>2068.5804800000001</v>
      </c>
      <c r="C39" s="17">
        <f t="shared" si="0"/>
        <v>5.4399999999986903E-2</v>
      </c>
      <c r="D39" s="16">
        <f t="shared" si="1"/>
        <v>130.55999999996857</v>
      </c>
      <c r="E39" s="10">
        <v>1174.9883</v>
      </c>
      <c r="F39" s="17">
        <f t="shared" si="2"/>
        <v>3.2050000000026557E-2</v>
      </c>
      <c r="G39" s="16">
        <f t="shared" si="3"/>
        <v>76.920000000063737</v>
      </c>
      <c r="H39" s="13">
        <f t="shared" si="4"/>
        <v>0.58915441176533589</v>
      </c>
      <c r="I39" s="19">
        <f t="shared" si="5"/>
        <v>0.86158793952416357</v>
      </c>
      <c r="J39" s="18">
        <f t="shared" si="6"/>
        <v>151.53415456589843</v>
      </c>
      <c r="K39" s="14">
        <v>6</v>
      </c>
      <c r="L39" s="21">
        <f t="shared" si="7"/>
        <v>14.598666143150142</v>
      </c>
      <c r="M39" s="14"/>
      <c r="N39" s="14"/>
    </row>
    <row r="40" spans="1:14" ht="18" customHeight="1" x14ac:dyDescent="0.2">
      <c r="A40" s="22"/>
      <c r="B40" s="33"/>
      <c r="C40" s="22"/>
      <c r="D40" s="16">
        <f>SUM(D16:D39)</f>
        <v>4556.0399999998481</v>
      </c>
      <c r="E40" s="22"/>
      <c r="F40" s="17"/>
      <c r="G40" s="16">
        <f>SUM(G16:G39)</f>
        <v>2794.9199999999109</v>
      </c>
      <c r="H40" s="18"/>
      <c r="I40" s="13"/>
      <c r="J40" s="1"/>
    </row>
    <row r="41" spans="1:14" ht="12.75" customHeight="1" x14ac:dyDescent="0.2">
      <c r="J41" s="1"/>
    </row>
    <row r="42" spans="1:14" ht="12.75" customHeight="1" x14ac:dyDescent="0.2">
      <c r="A42" s="26" t="s">
        <v>50</v>
      </c>
      <c r="F42" s="26" t="s">
        <v>51</v>
      </c>
      <c r="J42" s="1"/>
      <c r="K42" s="1"/>
    </row>
    <row r="43" spans="1:14" ht="12.75" customHeight="1" x14ac:dyDescent="0.2">
      <c r="A43" s="1" t="s">
        <v>52</v>
      </c>
      <c r="F43" s="1" t="s">
        <v>104</v>
      </c>
      <c r="J43" s="1"/>
      <c r="K43" s="1"/>
    </row>
    <row r="44" spans="1:14" ht="12.75" customHeight="1" x14ac:dyDescent="0.2">
      <c r="A44" s="1" t="s">
        <v>54</v>
      </c>
      <c r="F44" s="1" t="s">
        <v>54</v>
      </c>
      <c r="J44" s="1"/>
      <c r="K44" s="1"/>
    </row>
    <row r="45" spans="1:14" ht="12.75" customHeight="1" x14ac:dyDescent="0.2">
      <c r="J45" s="1"/>
      <c r="K45" s="1"/>
    </row>
    <row r="46" spans="1:14" ht="12.75" customHeight="1" x14ac:dyDescent="0.2">
      <c r="A46" s="26"/>
      <c r="F46" s="26"/>
      <c r="J46" s="1"/>
      <c r="K46" s="1"/>
    </row>
    <row r="47" spans="1:14" ht="12.75" customHeight="1" x14ac:dyDescent="0.2">
      <c r="A47" s="1" t="s">
        <v>55</v>
      </c>
      <c r="J47" s="1"/>
      <c r="K47" s="1"/>
    </row>
    <row r="48" spans="1:14" ht="12.75" customHeight="1" x14ac:dyDescent="0.2">
      <c r="A48" s="1" t="s">
        <v>54</v>
      </c>
      <c r="J48" s="1"/>
      <c r="K48" s="1"/>
    </row>
    <row r="49" spans="1:10" ht="12.75" customHeight="1" x14ac:dyDescent="0.2">
      <c r="C49" s="4"/>
      <c r="D49" s="4"/>
    </row>
    <row r="50" spans="1:10" ht="12.75" customHeight="1" x14ac:dyDescent="0.2">
      <c r="C50" s="4"/>
      <c r="D50" s="4"/>
    </row>
    <row r="51" spans="1:10" ht="12.75" customHeight="1" x14ac:dyDescent="0.2">
      <c r="A51" s="1" t="s">
        <v>56</v>
      </c>
      <c r="C51" s="4"/>
      <c r="D51" s="4"/>
    </row>
    <row r="52" spans="1:10" ht="12.75" customHeight="1" x14ac:dyDescent="0.2">
      <c r="C52" s="4"/>
      <c r="D52" s="4"/>
    </row>
    <row r="53" spans="1:10" ht="12.75" customHeight="1" x14ac:dyDescent="0.2">
      <c r="A53" s="1" t="s">
        <v>57</v>
      </c>
      <c r="C53" s="4"/>
      <c r="D53" s="4"/>
      <c r="F53" s="1" t="s">
        <v>58</v>
      </c>
      <c r="J53" t="s">
        <v>59</v>
      </c>
    </row>
    <row r="54" spans="1:10" ht="12.75" customHeight="1" x14ac:dyDescent="0.2">
      <c r="C54" s="4"/>
      <c r="D54" s="4"/>
    </row>
    <row r="55" spans="1:10" ht="12.75" customHeight="1" x14ac:dyDescent="0.2">
      <c r="C55" s="4"/>
      <c r="D55" s="4"/>
    </row>
    <row r="56" spans="1:10" ht="12.75" customHeight="1" x14ac:dyDescent="0.2">
      <c r="C56" s="4"/>
      <c r="D56" s="4"/>
    </row>
    <row r="57" spans="1:10" ht="12.75" customHeight="1" x14ac:dyDescent="0.2">
      <c r="C57" s="4"/>
      <c r="D57" s="4"/>
    </row>
    <row r="58" spans="1:10" ht="12.75" customHeight="1" x14ac:dyDescent="0.2">
      <c r="C58" s="4"/>
      <c r="D58" s="4"/>
    </row>
    <row r="59" spans="1:10" ht="12.75" customHeight="1" x14ac:dyDescent="0.2">
      <c r="C59" s="4"/>
      <c r="D59" s="4"/>
    </row>
    <row r="60" spans="1:10" ht="12.75" customHeight="1" x14ac:dyDescent="0.2">
      <c r="C60" s="4"/>
      <c r="D60" s="4"/>
    </row>
    <row r="61" spans="1:10" ht="12.75" customHeight="1" x14ac:dyDescent="0.2">
      <c r="C61" s="4"/>
    </row>
    <row r="62" spans="1:10" ht="12.75" customHeight="1" x14ac:dyDescent="0.2">
      <c r="C62" s="4"/>
    </row>
    <row r="63" spans="1:10" ht="12.75" customHeight="1" x14ac:dyDescent="0.2">
      <c r="C63" s="4"/>
    </row>
    <row r="64" spans="1:10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9">
    <mergeCell ref="M13:N13"/>
    <mergeCell ref="B13:D13"/>
    <mergeCell ref="E13:G13"/>
    <mergeCell ref="L13:L14"/>
    <mergeCell ref="A13:A14"/>
    <mergeCell ref="H13:H14"/>
    <mergeCell ref="I13:I14"/>
    <mergeCell ref="J13:J14"/>
    <mergeCell ref="K13:K14"/>
  </mergeCells>
  <printOptions gridLines="1" gridLinesSet="0"/>
  <pageMargins left="0.78740157480314965" right="0.78740157480314965" top="0.86614173228346458" bottom="0.6692913385826772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43" zoomScale="140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1.42578125" style="1" customWidth="1"/>
    <col min="3" max="3" width="9" style="1" customWidth="1"/>
    <col min="4" max="4" width="10.42578125" style="1" customWidth="1"/>
    <col min="5" max="5" width="12.140625" style="1" customWidth="1"/>
    <col min="6" max="7" width="9.140625" style="1" customWidth="1"/>
    <col min="8" max="8" width="7" style="1" customWidth="1"/>
    <col min="9" max="9" width="5.85546875" style="1" customWidth="1"/>
    <col min="10" max="10" width="9.42578125" customWidth="1"/>
    <col min="11" max="11" width="10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0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63</v>
      </c>
      <c r="C4" s="2"/>
      <c r="D4" s="2"/>
      <c r="E4" s="2"/>
      <c r="F4" s="2"/>
      <c r="G4" s="2"/>
      <c r="H4" s="2"/>
      <c r="I4" s="2"/>
      <c r="J4" s="1"/>
    </row>
    <row r="5" spans="1:14" ht="12.95" customHeight="1" x14ac:dyDescent="0.2">
      <c r="A5" s="2"/>
      <c r="B5" s="2" t="s">
        <v>71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4"/>
      <c r="B6" s="30" t="s">
        <v>65</v>
      </c>
      <c r="C6" s="4"/>
      <c r="D6" s="4"/>
      <c r="E6" s="4"/>
      <c r="F6" s="4"/>
      <c r="G6" s="4"/>
      <c r="H6" s="2"/>
      <c r="I6" s="2"/>
      <c r="J6" s="1"/>
      <c r="K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I7" s="2"/>
      <c r="J7" s="1"/>
      <c r="K7" s="1"/>
    </row>
    <row r="8" spans="1:14" ht="12.75" customHeight="1" x14ac:dyDescent="0.2">
      <c r="A8" s="4"/>
      <c r="B8" s="2"/>
      <c r="C8" s="4"/>
      <c r="D8" s="4"/>
      <c r="E8" s="2"/>
      <c r="F8" s="5" t="s">
        <v>4</v>
      </c>
      <c r="G8" s="3"/>
      <c r="H8" s="3"/>
      <c r="I8" s="3"/>
      <c r="J8" s="2"/>
      <c r="K8" s="1"/>
    </row>
    <row r="9" spans="1:14" ht="12.75" customHeight="1" x14ac:dyDescent="0.2">
      <c r="A9" s="4"/>
      <c r="B9" s="2"/>
      <c r="C9" s="4"/>
      <c r="D9" s="4"/>
      <c r="E9" s="2" t="s">
        <v>5</v>
      </c>
      <c r="F9" s="2"/>
      <c r="G9" s="2"/>
      <c r="H9" s="2"/>
      <c r="I9" s="2"/>
      <c r="J9" s="2"/>
      <c r="K9" s="1"/>
    </row>
    <row r="10" spans="1:14" ht="12.75" customHeight="1" x14ac:dyDescent="0.2">
      <c r="A10" s="4"/>
      <c r="B10" s="2"/>
      <c r="C10" s="4"/>
      <c r="D10" s="4"/>
      <c r="E10" s="2" t="s">
        <v>6</v>
      </c>
      <c r="F10" s="2"/>
      <c r="G10" s="2"/>
      <c r="H10" s="2"/>
      <c r="I10" s="2"/>
      <c r="J10" s="2"/>
      <c r="K10" s="1"/>
    </row>
    <row r="11" spans="1:14" ht="12.75" customHeight="1" x14ac:dyDescent="0.2">
      <c r="A11" s="4"/>
      <c r="B11" s="2"/>
      <c r="C11" s="4"/>
      <c r="D11" s="4"/>
      <c r="E11" s="2" t="s">
        <v>66</v>
      </c>
      <c r="F11" s="2"/>
      <c r="G11" s="2"/>
      <c r="H11" s="2"/>
      <c r="I11" s="2"/>
      <c r="J11" s="2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25.5" customHeight="1" x14ac:dyDescent="0.2">
      <c r="A13" s="57" t="s">
        <v>8</v>
      </c>
      <c r="B13" s="52" t="s">
        <v>72</v>
      </c>
      <c r="C13" s="52"/>
      <c r="D13" s="52"/>
      <c r="E13" s="50" t="s">
        <v>73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5">
        <v>3929.6617500000002</v>
      </c>
      <c r="C15" s="10"/>
      <c r="D15" s="10"/>
      <c r="E15" s="10">
        <v>1122.4895300000001</v>
      </c>
      <c r="F15" s="10"/>
      <c r="G15" s="10"/>
      <c r="H15" s="31"/>
      <c r="I15" s="32"/>
      <c r="J15" s="31"/>
      <c r="K15" s="14"/>
      <c r="L15" s="14"/>
      <c r="M15" s="14"/>
      <c r="N15" s="14"/>
    </row>
    <row r="16" spans="1:14" ht="18" customHeight="1" x14ac:dyDescent="0.2">
      <c r="A16" s="10" t="s">
        <v>26</v>
      </c>
      <c r="B16" s="10">
        <v>3929.79405</v>
      </c>
      <c r="C16" s="17">
        <f t="shared" ref="C16:C39" si="0">B16-B15</f>
        <v>0.13229999999975917</v>
      </c>
      <c r="D16" s="16">
        <f t="shared" ref="D16:D39" si="1">C16*2400</f>
        <v>317.519999999422</v>
      </c>
      <c r="E16" s="10">
        <v>1122.5142800000001</v>
      </c>
      <c r="F16" s="17">
        <f t="shared" ref="F16:F39" si="2">E16-E15</f>
        <v>2.4750000000040018E-2</v>
      </c>
      <c r="G16" s="16">
        <f t="shared" ref="G16:G39" si="3">F16*2400</f>
        <v>59.400000000096043</v>
      </c>
      <c r="H16" s="13">
        <f t="shared" ref="H16:H39" si="4">G16/D16</f>
        <v>0.18707482993261582</v>
      </c>
      <c r="I16" s="19">
        <f t="shared" ref="I16:I39" si="5">1/SQRT(1+H16*H16)</f>
        <v>0.98294780273058235</v>
      </c>
      <c r="J16" s="16">
        <f t="shared" ref="J16:J39" si="6">SQRT(D16*D16+G16*G16)</f>
        <v>323.02834302835464</v>
      </c>
      <c r="K16" s="14">
        <v>6</v>
      </c>
      <c r="L16" s="21">
        <f t="shared" ref="L16:L39" si="7">D16/I16/K16/1.73</f>
        <v>31.120264260920486</v>
      </c>
      <c r="M16" s="14"/>
      <c r="N16" s="21"/>
    </row>
    <row r="17" spans="1:14" ht="18" customHeight="1" x14ac:dyDescent="0.2">
      <c r="A17" s="10" t="s">
        <v>27</v>
      </c>
      <c r="B17" s="10">
        <v>3929.92605</v>
      </c>
      <c r="C17" s="17">
        <f t="shared" si="0"/>
        <v>0.13200000000006185</v>
      </c>
      <c r="D17" s="16">
        <f t="shared" si="1"/>
        <v>316.80000000014843</v>
      </c>
      <c r="E17" s="10">
        <v>1122.58698</v>
      </c>
      <c r="F17" s="17">
        <f t="shared" si="2"/>
        <v>7.2699999999940701E-2</v>
      </c>
      <c r="G17" s="16">
        <f t="shared" si="3"/>
        <v>174.47999999985768</v>
      </c>
      <c r="H17" s="13">
        <f t="shared" si="4"/>
        <v>0.55075757575686846</v>
      </c>
      <c r="I17" s="19">
        <f t="shared" si="5"/>
        <v>0.87593555085245534</v>
      </c>
      <c r="J17" s="16">
        <f t="shared" si="6"/>
        <v>361.67044446573789</v>
      </c>
      <c r="K17" s="14">
        <v>6</v>
      </c>
      <c r="L17" s="21">
        <f t="shared" si="7"/>
        <v>34.843010064136593</v>
      </c>
      <c r="M17" s="14"/>
      <c r="N17" s="21"/>
    </row>
    <row r="18" spans="1:14" ht="18" customHeight="1" x14ac:dyDescent="0.2">
      <c r="A18" s="10" t="s">
        <v>28</v>
      </c>
      <c r="B18" s="10">
        <v>3930.0523499999999</v>
      </c>
      <c r="C18" s="17">
        <f t="shared" si="0"/>
        <v>0.12629999999990105</v>
      </c>
      <c r="D18" s="16">
        <f t="shared" si="1"/>
        <v>303.11999999976251</v>
      </c>
      <c r="E18" s="10">
        <v>1122.6254799999999</v>
      </c>
      <c r="F18" s="17">
        <f t="shared" si="2"/>
        <v>3.8499999999885404E-2</v>
      </c>
      <c r="G18" s="16">
        <f t="shared" si="3"/>
        <v>92.399999999724969</v>
      </c>
      <c r="H18" s="13">
        <f t="shared" si="4"/>
        <v>0.30482977038729664</v>
      </c>
      <c r="I18" s="19">
        <f t="shared" si="5"/>
        <v>0.95654537691135189</v>
      </c>
      <c r="J18" s="16">
        <f t="shared" si="6"/>
        <v>316.89035075212564</v>
      </c>
      <c r="K18" s="14">
        <v>6</v>
      </c>
      <c r="L18" s="21">
        <f t="shared" si="7"/>
        <v>30.528935525252955</v>
      </c>
      <c r="M18" s="14"/>
      <c r="N18" s="21"/>
    </row>
    <row r="19" spans="1:14" ht="18" customHeight="1" x14ac:dyDescent="0.2">
      <c r="A19" s="10" t="s">
        <v>29</v>
      </c>
      <c r="B19" s="10">
        <v>3930.18</v>
      </c>
      <c r="C19" s="17">
        <f t="shared" si="0"/>
        <v>0.12764999999990323</v>
      </c>
      <c r="D19" s="16">
        <f t="shared" si="1"/>
        <v>306.35999999976775</v>
      </c>
      <c r="E19" s="10">
        <v>1122.66653</v>
      </c>
      <c r="F19" s="17">
        <f t="shared" si="2"/>
        <v>4.1050000000041109E-2</v>
      </c>
      <c r="G19" s="16">
        <f t="shared" si="3"/>
        <v>98.520000000098662</v>
      </c>
      <c r="H19" s="13">
        <f t="shared" si="4"/>
        <v>0.32158245201780045</v>
      </c>
      <c r="I19" s="19">
        <f t="shared" si="5"/>
        <v>0.95198587454552686</v>
      </c>
      <c r="J19" s="16">
        <f t="shared" si="6"/>
        <v>321.81149761914526</v>
      </c>
      <c r="K19" s="14">
        <v>6</v>
      </c>
      <c r="L19" s="21">
        <f t="shared" si="7"/>
        <v>31.003034452711489</v>
      </c>
      <c r="M19" s="14"/>
      <c r="N19" s="21"/>
    </row>
    <row r="20" spans="1:14" ht="18" customHeight="1" x14ac:dyDescent="0.2">
      <c r="A20" s="10" t="s">
        <v>30</v>
      </c>
      <c r="B20" s="10">
        <v>3930.2982499999998</v>
      </c>
      <c r="C20" s="17">
        <f t="shared" si="0"/>
        <v>0.11824999999998909</v>
      </c>
      <c r="D20" s="16">
        <f t="shared" si="1"/>
        <v>283.79999999997381</v>
      </c>
      <c r="E20" s="28">
        <v>1122.71118</v>
      </c>
      <c r="F20" s="17">
        <f t="shared" si="2"/>
        <v>4.465000000004693E-2</v>
      </c>
      <c r="G20" s="16">
        <f t="shared" si="3"/>
        <v>107.16000000011263</v>
      </c>
      <c r="H20" s="13">
        <f t="shared" si="4"/>
        <v>0.37758985200888839</v>
      </c>
      <c r="I20" s="19">
        <f t="shared" si="5"/>
        <v>0.93553020323981173</v>
      </c>
      <c r="J20" s="16">
        <f t="shared" si="6"/>
        <v>303.35738922928721</v>
      </c>
      <c r="K20" s="14">
        <v>6</v>
      </c>
      <c r="L20" s="21">
        <f t="shared" si="7"/>
        <v>29.225182006675073</v>
      </c>
      <c r="M20" s="14"/>
      <c r="N20" s="21"/>
    </row>
    <row r="21" spans="1:14" ht="18" customHeight="1" x14ac:dyDescent="0.2">
      <c r="A21" s="10" t="s">
        <v>31</v>
      </c>
      <c r="B21" s="10">
        <v>3930.4180500000002</v>
      </c>
      <c r="C21" s="17">
        <f t="shared" si="0"/>
        <v>0.11980000000039581</v>
      </c>
      <c r="D21" s="16">
        <f t="shared" si="1"/>
        <v>287.52000000094995</v>
      </c>
      <c r="E21" s="10">
        <v>1122.7513799999999</v>
      </c>
      <c r="F21" s="17">
        <f t="shared" si="2"/>
        <v>4.0199999999913416E-2</v>
      </c>
      <c r="G21" s="16">
        <f t="shared" si="3"/>
        <v>96.479999999792199</v>
      </c>
      <c r="H21" s="13">
        <f t="shared" si="4"/>
        <v>0.33555926544057263</v>
      </c>
      <c r="I21" s="19">
        <f t="shared" si="5"/>
        <v>0.94804830953777863</v>
      </c>
      <c r="J21" s="16">
        <f t="shared" si="6"/>
        <v>303.27568448608957</v>
      </c>
      <c r="K21" s="14">
        <v>6</v>
      </c>
      <c r="L21" s="21">
        <f t="shared" si="7"/>
        <v>29.217310644131945</v>
      </c>
      <c r="M21" s="14"/>
      <c r="N21" s="21"/>
    </row>
    <row r="22" spans="1:14" ht="18" customHeight="1" x14ac:dyDescent="0.2">
      <c r="A22" s="10" t="s">
        <v>32</v>
      </c>
      <c r="B22" s="10">
        <v>3930.5362</v>
      </c>
      <c r="C22" s="17">
        <f t="shared" si="0"/>
        <v>0.11814999999978681</v>
      </c>
      <c r="D22" s="16">
        <f t="shared" si="1"/>
        <v>283.55999999948835</v>
      </c>
      <c r="E22" s="10">
        <v>1122.79198</v>
      </c>
      <c r="F22" s="17">
        <f t="shared" si="2"/>
        <v>4.0600000000040382E-2</v>
      </c>
      <c r="G22" s="16">
        <f t="shared" si="3"/>
        <v>97.440000000096916</v>
      </c>
      <c r="H22" s="13">
        <f t="shared" si="4"/>
        <v>0.3436309775718463</v>
      </c>
      <c r="I22" s="19">
        <f t="shared" si="5"/>
        <v>0.94572119817031164</v>
      </c>
      <c r="J22" s="16">
        <f t="shared" si="6"/>
        <v>299.83466644090493</v>
      </c>
      <c r="K22" s="14">
        <v>6</v>
      </c>
      <c r="L22" s="21">
        <f t="shared" si="7"/>
        <v>28.885806015501437</v>
      </c>
      <c r="M22" s="14"/>
      <c r="N22" s="21"/>
    </row>
    <row r="23" spans="1:14" ht="18" customHeight="1" x14ac:dyDescent="0.2">
      <c r="A23" s="10" t="s">
        <v>33</v>
      </c>
      <c r="B23" s="10">
        <v>3930.6534000000001</v>
      </c>
      <c r="C23" s="17">
        <f t="shared" si="0"/>
        <v>0.11720000000013897</v>
      </c>
      <c r="D23" s="16">
        <f t="shared" si="1"/>
        <v>281.28000000033353</v>
      </c>
      <c r="E23" s="10">
        <v>1122.82538</v>
      </c>
      <c r="F23" s="17">
        <f t="shared" si="2"/>
        <v>3.340000000002874E-2</v>
      </c>
      <c r="G23" s="16">
        <f t="shared" si="3"/>
        <v>80.160000000068976</v>
      </c>
      <c r="H23" s="13">
        <f t="shared" si="4"/>
        <v>0.28498293515349093</v>
      </c>
      <c r="I23" s="19">
        <f t="shared" si="5"/>
        <v>0.96170951747838196</v>
      </c>
      <c r="J23" s="16">
        <f t="shared" si="6"/>
        <v>292.47916848931084</v>
      </c>
      <c r="K23" s="14">
        <v>6</v>
      </c>
      <c r="L23" s="21">
        <f t="shared" si="7"/>
        <v>28.177183862168679</v>
      </c>
      <c r="M23" s="14"/>
      <c r="N23" s="21"/>
    </row>
    <row r="24" spans="1:14" ht="18" customHeight="1" x14ac:dyDescent="0.2">
      <c r="A24" s="10" t="s">
        <v>34</v>
      </c>
      <c r="B24" s="10">
        <v>3930.7723500000002</v>
      </c>
      <c r="C24" s="17">
        <f t="shared" si="0"/>
        <v>0.11895000000004075</v>
      </c>
      <c r="D24" s="16">
        <f t="shared" si="1"/>
        <v>285.48000000009779</v>
      </c>
      <c r="E24" s="10">
        <v>1122.8580300000001</v>
      </c>
      <c r="F24" s="17">
        <f t="shared" si="2"/>
        <v>3.2650000000103319E-2</v>
      </c>
      <c r="G24" s="16">
        <f t="shared" si="3"/>
        <v>78.360000000247965</v>
      </c>
      <c r="H24" s="13">
        <f t="shared" si="4"/>
        <v>0.27448507776454084</v>
      </c>
      <c r="I24" s="19">
        <f t="shared" si="5"/>
        <v>0.96433223446248262</v>
      </c>
      <c r="J24" s="16">
        <f t="shared" si="6"/>
        <v>296.03905147817017</v>
      </c>
      <c r="K24" s="14">
        <v>6</v>
      </c>
      <c r="L24" s="21">
        <f t="shared" si="7"/>
        <v>28.520139834120446</v>
      </c>
      <c r="M24" s="14"/>
      <c r="N24" s="21"/>
    </row>
    <row r="25" spans="1:14" ht="18" customHeight="1" x14ac:dyDescent="0.2">
      <c r="A25" s="10" t="s">
        <v>35</v>
      </c>
      <c r="B25" s="10">
        <v>3930.8944000000001</v>
      </c>
      <c r="C25" s="17">
        <f t="shared" si="0"/>
        <v>0.1220499999999447</v>
      </c>
      <c r="D25" s="16">
        <f t="shared" si="1"/>
        <v>292.91999999986729</v>
      </c>
      <c r="E25" s="10">
        <v>1122.89608</v>
      </c>
      <c r="F25" s="17">
        <f t="shared" si="2"/>
        <v>3.8049999999884676E-2</v>
      </c>
      <c r="G25" s="16">
        <f t="shared" si="3"/>
        <v>91.319999999723223</v>
      </c>
      <c r="H25" s="13">
        <f t="shared" si="4"/>
        <v>0.31175747644327667</v>
      </c>
      <c r="I25" s="19">
        <f t="shared" si="5"/>
        <v>0.95468157409291299</v>
      </c>
      <c r="J25" s="16">
        <f t="shared" si="6"/>
        <v>306.82481777045302</v>
      </c>
      <c r="K25" s="14">
        <v>6</v>
      </c>
      <c r="L25" s="21">
        <f t="shared" si="7"/>
        <v>29.559230999080253</v>
      </c>
      <c r="M25" s="14"/>
      <c r="N25" s="21"/>
    </row>
    <row r="26" spans="1:14" ht="18" customHeight="1" x14ac:dyDescent="0.2">
      <c r="A26" s="10" t="s">
        <v>36</v>
      </c>
      <c r="B26" s="10">
        <v>3931.0239499999998</v>
      </c>
      <c r="C26" s="17">
        <f t="shared" si="0"/>
        <v>0.12954999999965366</v>
      </c>
      <c r="D26" s="16">
        <f t="shared" si="1"/>
        <v>310.91999999916879</v>
      </c>
      <c r="E26" s="10">
        <v>1122.9397300000001</v>
      </c>
      <c r="F26" s="17">
        <f t="shared" si="2"/>
        <v>4.3650000000070577E-2</v>
      </c>
      <c r="G26" s="16">
        <f t="shared" si="3"/>
        <v>104.76000000016938</v>
      </c>
      <c r="H26" s="13">
        <f t="shared" si="4"/>
        <v>0.33693554612263427</v>
      </c>
      <c r="I26" s="19">
        <f t="shared" si="5"/>
        <v>0.94765422762193652</v>
      </c>
      <c r="J26" s="16">
        <f t="shared" si="6"/>
        <v>328.09435228226437</v>
      </c>
      <c r="K26" s="14">
        <v>6</v>
      </c>
      <c r="L26" s="21">
        <f t="shared" si="7"/>
        <v>31.608319102337607</v>
      </c>
      <c r="M26" s="14"/>
      <c r="N26" s="21"/>
    </row>
    <row r="27" spans="1:14" ht="18" customHeight="1" x14ac:dyDescent="0.2">
      <c r="A27" s="10" t="s">
        <v>37</v>
      </c>
      <c r="B27" s="34">
        <v>3931.1567</v>
      </c>
      <c r="C27" s="35">
        <f t="shared" si="0"/>
        <v>0.13275000000021464</v>
      </c>
      <c r="D27" s="36">
        <f t="shared" si="1"/>
        <v>318.60000000051514</v>
      </c>
      <c r="E27" s="34">
        <v>1122.98398</v>
      </c>
      <c r="F27" s="35">
        <f t="shared" si="2"/>
        <v>4.4249999999919964E-2</v>
      </c>
      <c r="G27" s="36">
        <f t="shared" si="3"/>
        <v>106.19999999980791</v>
      </c>
      <c r="H27" s="37">
        <f t="shared" si="4"/>
        <v>0.33333333333219145</v>
      </c>
      <c r="I27" s="38">
        <f t="shared" si="5"/>
        <v>0.94868329805083884</v>
      </c>
      <c r="J27" s="36">
        <f t="shared" si="6"/>
        <v>335.83388751030981</v>
      </c>
      <c r="K27" s="39">
        <v>6</v>
      </c>
      <c r="L27" s="40">
        <f t="shared" si="7"/>
        <v>32.353939066503834</v>
      </c>
      <c r="M27" s="39"/>
      <c r="N27" s="40"/>
    </row>
    <row r="28" spans="1:14" ht="18" customHeight="1" x14ac:dyDescent="0.2">
      <c r="A28" s="10" t="s">
        <v>38</v>
      </c>
      <c r="B28" s="10">
        <v>3931.2876999999999</v>
      </c>
      <c r="C28" s="17">
        <f t="shared" si="0"/>
        <v>0.13099999999985812</v>
      </c>
      <c r="D28" s="16">
        <f t="shared" si="1"/>
        <v>314.39999999965949</v>
      </c>
      <c r="E28" s="10">
        <v>1123.0281299999999</v>
      </c>
      <c r="F28" s="17">
        <f t="shared" si="2"/>
        <v>4.4149999999945067E-2</v>
      </c>
      <c r="G28" s="16">
        <f t="shared" si="3"/>
        <v>105.95999999986816</v>
      </c>
      <c r="H28" s="13">
        <f t="shared" si="4"/>
        <v>0.33702290076330443</v>
      </c>
      <c r="I28" s="19">
        <f t="shared" si="5"/>
        <v>0.94762917682196879</v>
      </c>
      <c r="J28" s="16">
        <f t="shared" si="6"/>
        <v>331.77534808927248</v>
      </c>
      <c r="K28" s="14">
        <v>6</v>
      </c>
      <c r="L28" s="21">
        <f t="shared" si="7"/>
        <v>31.962942975845138</v>
      </c>
      <c r="M28" s="14"/>
      <c r="N28" s="21"/>
    </row>
    <row r="29" spans="1:14" ht="18" customHeight="1" x14ac:dyDescent="0.2">
      <c r="A29" s="10" t="s">
        <v>39</v>
      </c>
      <c r="B29" s="15">
        <v>3931.4225999999999</v>
      </c>
      <c r="C29" s="17">
        <f t="shared" si="0"/>
        <v>0.13490000000001601</v>
      </c>
      <c r="D29" s="16">
        <f t="shared" si="1"/>
        <v>323.76000000003842</v>
      </c>
      <c r="E29" s="10">
        <v>1123.07233</v>
      </c>
      <c r="F29" s="17">
        <f t="shared" si="2"/>
        <v>4.4200000000046202E-2</v>
      </c>
      <c r="G29" s="16">
        <f t="shared" si="3"/>
        <v>106.08000000011089</v>
      </c>
      <c r="H29" s="13">
        <f t="shared" si="4"/>
        <v>0.32765011119378029</v>
      </c>
      <c r="I29" s="19">
        <f t="shared" si="5"/>
        <v>0.95029106060726043</v>
      </c>
      <c r="J29" s="16">
        <f t="shared" si="6"/>
        <v>340.69561781750053</v>
      </c>
      <c r="K29" s="14">
        <v>6</v>
      </c>
      <c r="L29" s="21">
        <f t="shared" si="7"/>
        <v>32.822313855250535</v>
      </c>
      <c r="M29" s="14"/>
      <c r="N29" s="21"/>
    </row>
    <row r="30" spans="1:14" ht="18" customHeight="1" x14ac:dyDescent="0.2">
      <c r="A30" s="10" t="s">
        <v>40</v>
      </c>
      <c r="B30" s="10">
        <v>3931.558</v>
      </c>
      <c r="C30" s="17">
        <f t="shared" si="0"/>
        <v>0.13540000000011787</v>
      </c>
      <c r="D30" s="16">
        <f t="shared" si="1"/>
        <v>324.96000000028289</v>
      </c>
      <c r="E30" s="10">
        <v>1123.1167800000001</v>
      </c>
      <c r="F30" s="17">
        <f t="shared" si="2"/>
        <v>4.4450000000097134E-2</v>
      </c>
      <c r="G30" s="16">
        <f t="shared" si="3"/>
        <v>106.68000000023312</v>
      </c>
      <c r="H30" s="13">
        <f t="shared" si="4"/>
        <v>0.32828655834607412</v>
      </c>
      <c r="I30" s="19">
        <f t="shared" si="5"/>
        <v>0.9501119829436796</v>
      </c>
      <c r="J30" s="16">
        <f t="shared" si="6"/>
        <v>342.02284134284599</v>
      </c>
      <c r="K30" s="14">
        <v>6</v>
      </c>
      <c r="L30" s="21">
        <f t="shared" si="7"/>
        <v>32.950177393337761</v>
      </c>
      <c r="M30" s="14"/>
      <c r="N30" s="21"/>
    </row>
    <row r="31" spans="1:14" ht="18" customHeight="1" x14ac:dyDescent="0.2">
      <c r="A31" s="10" t="s">
        <v>41</v>
      </c>
      <c r="B31" s="10">
        <v>3931.6997999999999</v>
      </c>
      <c r="C31" s="17">
        <f t="shared" si="0"/>
        <v>0.14179999999987558</v>
      </c>
      <c r="D31" s="16">
        <f t="shared" si="1"/>
        <v>340.31999999970139</v>
      </c>
      <c r="E31" s="10">
        <v>1123.16248</v>
      </c>
      <c r="F31" s="17">
        <f t="shared" si="2"/>
        <v>4.5699999999897045E-2</v>
      </c>
      <c r="G31" s="16">
        <f t="shared" si="3"/>
        <v>109.67999999975291</v>
      </c>
      <c r="H31" s="13">
        <f t="shared" si="4"/>
        <v>0.32228490832113643</v>
      </c>
      <c r="I31" s="19">
        <f t="shared" si="5"/>
        <v>0.9517908255339409</v>
      </c>
      <c r="J31" s="16">
        <f t="shared" si="6"/>
        <v>357.55755452757893</v>
      </c>
      <c r="K31" s="14">
        <v>6</v>
      </c>
      <c r="L31" s="21">
        <f t="shared" si="7"/>
        <v>34.446777892830333</v>
      </c>
      <c r="M31" s="14"/>
      <c r="N31" s="21"/>
    </row>
    <row r="32" spans="1:14" ht="18" customHeight="1" x14ac:dyDescent="0.2">
      <c r="A32" s="10" t="s">
        <v>42</v>
      </c>
      <c r="B32" s="10">
        <v>3931.8380499999998</v>
      </c>
      <c r="C32" s="17">
        <f t="shared" si="0"/>
        <v>0.1382499999999709</v>
      </c>
      <c r="D32" s="16">
        <f t="shared" si="1"/>
        <v>331.79999999993015</v>
      </c>
      <c r="E32" s="10">
        <v>1123.20858</v>
      </c>
      <c r="F32" s="17">
        <f t="shared" si="2"/>
        <v>4.6100000000024011E-2</v>
      </c>
      <c r="G32" s="16">
        <f t="shared" si="3"/>
        <v>110.64000000005763</v>
      </c>
      <c r="H32" s="13">
        <f t="shared" si="4"/>
        <v>0.33345388788451152</v>
      </c>
      <c r="I32" s="19">
        <f t="shared" si="5"/>
        <v>0.94864898328122083</v>
      </c>
      <c r="J32" s="16">
        <f t="shared" si="6"/>
        <v>349.76056038376652</v>
      </c>
      <c r="K32" s="14">
        <v>6</v>
      </c>
      <c r="L32" s="21">
        <f t="shared" si="7"/>
        <v>33.695622387646097</v>
      </c>
      <c r="M32" s="14"/>
      <c r="N32" s="21"/>
    </row>
    <row r="33" spans="1:14" ht="18" customHeight="1" x14ac:dyDescent="0.2">
      <c r="A33" s="10" t="s">
        <v>43</v>
      </c>
      <c r="B33" s="10">
        <v>3931.9727499999999</v>
      </c>
      <c r="C33" s="17">
        <f t="shared" si="0"/>
        <v>0.13470000000006621</v>
      </c>
      <c r="D33" s="16">
        <f t="shared" si="1"/>
        <v>323.28000000015891</v>
      </c>
      <c r="E33" s="10">
        <v>1123.25503</v>
      </c>
      <c r="F33" s="17">
        <f t="shared" si="2"/>
        <v>4.645000000004984E-2</v>
      </c>
      <c r="G33" s="16">
        <f t="shared" si="3"/>
        <v>111.48000000011962</v>
      </c>
      <c r="H33" s="13">
        <f t="shared" si="4"/>
        <v>0.34484038604325917</v>
      </c>
      <c r="I33" s="19">
        <f t="shared" si="5"/>
        <v>0.94536925237652703</v>
      </c>
      <c r="J33" s="16">
        <f t="shared" si="6"/>
        <v>341.96161889915277</v>
      </c>
      <c r="K33" s="14">
        <v>6</v>
      </c>
      <c r="L33" s="21">
        <f t="shared" si="7"/>
        <v>32.944279277375024</v>
      </c>
      <c r="M33" s="14"/>
      <c r="N33" s="21"/>
    </row>
    <row r="34" spans="1:14" ht="18" customHeight="1" x14ac:dyDescent="0.2">
      <c r="A34" s="10" t="s">
        <v>44</v>
      </c>
      <c r="B34" s="10">
        <v>3932.1107499999998</v>
      </c>
      <c r="C34" s="17">
        <f t="shared" si="0"/>
        <v>0.13799999999991996</v>
      </c>
      <c r="D34" s="16">
        <f t="shared" si="1"/>
        <v>331.19999999980791</v>
      </c>
      <c r="E34" s="10">
        <v>1123.30243</v>
      </c>
      <c r="F34" s="17">
        <f t="shared" si="2"/>
        <v>4.7399999999925058E-2</v>
      </c>
      <c r="G34" s="16">
        <f t="shared" si="3"/>
        <v>113.75999999982014</v>
      </c>
      <c r="H34" s="13">
        <f t="shared" si="4"/>
        <v>0.34347826086922134</v>
      </c>
      <c r="I34" s="19">
        <f t="shared" si="5"/>
        <v>0.94576557970056974</v>
      </c>
      <c r="J34" s="16">
        <f t="shared" si="6"/>
        <v>350.19248649825687</v>
      </c>
      <c r="K34" s="14">
        <v>6</v>
      </c>
      <c r="L34" s="21">
        <f t="shared" si="7"/>
        <v>33.737233766691418</v>
      </c>
      <c r="M34" s="14"/>
      <c r="N34" s="21"/>
    </row>
    <row r="35" spans="1:14" ht="18" customHeight="1" x14ac:dyDescent="0.2">
      <c r="A35" s="10" t="s">
        <v>45</v>
      </c>
      <c r="B35" s="10">
        <v>3932.24755</v>
      </c>
      <c r="C35" s="17">
        <f t="shared" si="0"/>
        <v>0.13680000000022119</v>
      </c>
      <c r="D35" s="16">
        <f t="shared" si="1"/>
        <v>328.32000000053085</v>
      </c>
      <c r="E35" s="10">
        <v>1123.3501799999999</v>
      </c>
      <c r="F35" s="17">
        <f t="shared" si="2"/>
        <v>4.7749999999950887E-2</v>
      </c>
      <c r="G35" s="16">
        <f t="shared" si="3"/>
        <v>114.59999999988213</v>
      </c>
      <c r="H35" s="13">
        <f t="shared" si="4"/>
        <v>0.34904970760141579</v>
      </c>
      <c r="I35" s="19">
        <f t="shared" si="5"/>
        <v>0.94413777065338655</v>
      </c>
      <c r="J35" s="16">
        <f t="shared" si="6"/>
        <v>347.74585892620138</v>
      </c>
      <c r="K35" s="14">
        <v>6</v>
      </c>
      <c r="L35" s="21">
        <f t="shared" si="7"/>
        <v>33.501527834894162</v>
      </c>
      <c r="M35" s="14"/>
      <c r="N35" s="21"/>
    </row>
    <row r="36" spans="1:14" ht="18" customHeight="1" x14ac:dyDescent="0.2">
      <c r="A36" s="10" t="s">
        <v>46</v>
      </c>
      <c r="B36" s="10">
        <v>3932.3806500000001</v>
      </c>
      <c r="C36" s="17">
        <f t="shared" si="0"/>
        <v>0.1331000000000131</v>
      </c>
      <c r="D36" s="16">
        <f t="shared" si="1"/>
        <v>319.44000000003143</v>
      </c>
      <c r="E36" s="10">
        <v>1123.39663</v>
      </c>
      <c r="F36" s="17">
        <f t="shared" si="2"/>
        <v>4.645000000004984E-2</v>
      </c>
      <c r="G36" s="16">
        <f t="shared" si="3"/>
        <v>111.48000000011962</v>
      </c>
      <c r="H36" s="13">
        <f t="shared" si="4"/>
        <v>0.34898572501912301</v>
      </c>
      <c r="I36" s="19">
        <f t="shared" si="5"/>
        <v>0.94415656504710543</v>
      </c>
      <c r="J36" s="16">
        <f t="shared" si="6"/>
        <v>338.33371691282372</v>
      </c>
      <c r="K36" s="14">
        <v>6</v>
      </c>
      <c r="L36" s="21">
        <f t="shared" si="7"/>
        <v>32.59477041549362</v>
      </c>
      <c r="M36" s="14"/>
      <c r="N36" s="21"/>
    </row>
    <row r="37" spans="1:14" ht="18" customHeight="1" x14ac:dyDescent="0.2">
      <c r="A37" s="10" t="s">
        <v>47</v>
      </c>
      <c r="B37" s="10">
        <v>3932.5227500000001</v>
      </c>
      <c r="C37" s="17">
        <f t="shared" si="0"/>
        <v>0.14210000000002765</v>
      </c>
      <c r="D37" s="16">
        <f t="shared" si="1"/>
        <v>341.04000000006636</v>
      </c>
      <c r="E37" s="10">
        <v>1123.4406300000001</v>
      </c>
      <c r="F37" s="17">
        <f t="shared" si="2"/>
        <v>4.4000000000096406E-2</v>
      </c>
      <c r="G37" s="16">
        <f t="shared" si="3"/>
        <v>105.60000000023138</v>
      </c>
      <c r="H37" s="13">
        <f t="shared" si="4"/>
        <v>0.30964109781905591</v>
      </c>
      <c r="I37" s="19">
        <f t="shared" si="5"/>
        <v>0.95525423808207299</v>
      </c>
      <c r="J37" s="16">
        <f t="shared" si="6"/>
        <v>357.01490389071171</v>
      </c>
      <c r="K37" s="14">
        <v>6</v>
      </c>
      <c r="L37" s="21">
        <f t="shared" si="7"/>
        <v>34.394499411436591</v>
      </c>
      <c r="M37" s="14"/>
      <c r="N37" s="21"/>
    </row>
    <row r="38" spans="1:14" ht="18" customHeight="1" x14ac:dyDescent="0.2">
      <c r="A38" s="10" t="s">
        <v>48</v>
      </c>
      <c r="B38" s="10">
        <v>3932.6660499999998</v>
      </c>
      <c r="C38" s="17">
        <f t="shared" si="0"/>
        <v>0.14329999999972642</v>
      </c>
      <c r="D38" s="16">
        <f t="shared" si="1"/>
        <v>343.91999999934342</v>
      </c>
      <c r="E38" s="10">
        <v>1123.48543</v>
      </c>
      <c r="F38" s="17">
        <f t="shared" si="2"/>
        <v>4.479999999989559E-2</v>
      </c>
      <c r="G38" s="16">
        <f t="shared" si="3"/>
        <v>107.51999999974942</v>
      </c>
      <c r="H38" s="13">
        <f t="shared" si="4"/>
        <v>0.31263084438228272</v>
      </c>
      <c r="I38" s="19">
        <f t="shared" si="5"/>
        <v>0.95444441717871575</v>
      </c>
      <c r="J38" s="16">
        <f t="shared" si="6"/>
        <v>360.3352838669764</v>
      </c>
      <c r="K38" s="14">
        <v>6</v>
      </c>
      <c r="L38" s="21">
        <f t="shared" si="7"/>
        <v>34.714381875431258</v>
      </c>
      <c r="M38" s="14"/>
      <c r="N38" s="21"/>
    </row>
    <row r="39" spans="1:14" ht="18" customHeight="1" x14ac:dyDescent="0.2">
      <c r="A39" s="10" t="s">
        <v>49</v>
      </c>
      <c r="B39" s="10">
        <v>3932.8083499999998</v>
      </c>
      <c r="C39" s="17">
        <f t="shared" si="0"/>
        <v>0.14229999999997744</v>
      </c>
      <c r="D39" s="16">
        <f t="shared" si="1"/>
        <v>341.51999999994587</v>
      </c>
      <c r="E39" s="10">
        <v>1123.5306800000001</v>
      </c>
      <c r="F39" s="17">
        <f t="shared" si="2"/>
        <v>4.5250000000123691E-2</v>
      </c>
      <c r="G39" s="16">
        <f t="shared" si="3"/>
        <v>108.60000000029686</v>
      </c>
      <c r="H39" s="13">
        <f t="shared" si="4"/>
        <v>0.31799016163127802</v>
      </c>
      <c r="I39" s="19">
        <f t="shared" si="5"/>
        <v>0.95297853718461212</v>
      </c>
      <c r="J39" s="16">
        <f t="shared" si="6"/>
        <v>358.37113499838057</v>
      </c>
      <c r="K39" s="14">
        <v>6</v>
      </c>
      <c r="L39" s="21">
        <f t="shared" si="7"/>
        <v>34.525157514294854</v>
      </c>
      <c r="M39" s="14"/>
      <c r="N39" s="21"/>
    </row>
    <row r="40" spans="1:14" ht="18" customHeight="1" x14ac:dyDescent="0.2">
      <c r="A40" s="22"/>
      <c r="B40" s="33"/>
      <c r="C40" s="22"/>
      <c r="D40" s="16">
        <f>SUM(D16:D39)</f>
        <v>7551.8399999989924</v>
      </c>
      <c r="E40" s="22"/>
      <c r="F40" s="17"/>
      <c r="G40" s="16">
        <f>SUM(G16:G39)</f>
        <v>2498.7600000000384</v>
      </c>
      <c r="H40" s="18"/>
      <c r="I40" s="13"/>
      <c r="J40" s="23"/>
      <c r="N40" s="41"/>
    </row>
    <row r="41" spans="1:14" ht="12.75" customHeight="1" x14ac:dyDescent="0.2">
      <c r="J41" s="1"/>
    </row>
    <row r="42" spans="1:14" ht="12.75" customHeight="1" x14ac:dyDescent="0.2">
      <c r="A42" s="26" t="s">
        <v>50</v>
      </c>
      <c r="F42" s="26" t="s">
        <v>51</v>
      </c>
      <c r="J42" s="1"/>
      <c r="K42" s="1"/>
    </row>
    <row r="43" spans="1:14" ht="12.75" customHeight="1" x14ac:dyDescent="0.2">
      <c r="A43" s="1" t="s">
        <v>52</v>
      </c>
      <c r="F43" s="1" t="s">
        <v>104</v>
      </c>
      <c r="J43" s="1"/>
      <c r="K43" s="1"/>
    </row>
    <row r="44" spans="1:14" ht="12.75" customHeight="1" x14ac:dyDescent="0.2">
      <c r="A44" s="1" t="s">
        <v>54</v>
      </c>
      <c r="F44" s="1" t="s">
        <v>54</v>
      </c>
      <c r="J44" s="1"/>
      <c r="K44" s="1"/>
    </row>
    <row r="45" spans="1:14" ht="12.75" customHeight="1" x14ac:dyDescent="0.2">
      <c r="J45" s="1"/>
      <c r="K45" s="1"/>
    </row>
    <row r="46" spans="1:14" ht="12.75" customHeight="1" x14ac:dyDescent="0.2">
      <c r="A46" s="26"/>
      <c r="F46" s="26"/>
      <c r="J46" s="1"/>
      <c r="K46" s="1"/>
    </row>
    <row r="47" spans="1:14" ht="12.75" customHeight="1" x14ac:dyDescent="0.2">
      <c r="A47" s="1" t="s">
        <v>55</v>
      </c>
      <c r="J47" s="1"/>
      <c r="K47" s="1"/>
    </row>
    <row r="48" spans="1:14" ht="12.75" customHeight="1" x14ac:dyDescent="0.2">
      <c r="A48" s="1" t="s">
        <v>54</v>
      </c>
      <c r="J48" s="1"/>
      <c r="K48" s="1"/>
    </row>
    <row r="49" spans="1:10" ht="12.75" customHeight="1" x14ac:dyDescent="0.2">
      <c r="C49" s="4"/>
      <c r="D49" s="4"/>
    </row>
    <row r="50" spans="1:10" ht="12.75" customHeight="1" x14ac:dyDescent="0.2">
      <c r="C50" s="4"/>
      <c r="D50" s="4"/>
    </row>
    <row r="51" spans="1:10" ht="12.75" customHeight="1" x14ac:dyDescent="0.2">
      <c r="A51" s="1" t="s">
        <v>56</v>
      </c>
      <c r="C51" s="4"/>
      <c r="D51" s="4"/>
    </row>
    <row r="52" spans="1:10" ht="12.75" customHeight="1" x14ac:dyDescent="0.2">
      <c r="C52" s="4"/>
      <c r="D52" s="4"/>
    </row>
    <row r="53" spans="1:10" ht="12.75" customHeight="1" x14ac:dyDescent="0.2">
      <c r="A53" s="1" t="s">
        <v>57</v>
      </c>
      <c r="C53" s="4"/>
      <c r="D53" s="4"/>
      <c r="F53" s="1" t="s">
        <v>58</v>
      </c>
      <c r="J53" t="s">
        <v>59</v>
      </c>
    </row>
    <row r="54" spans="1:10" ht="12.75" customHeight="1" x14ac:dyDescent="0.2">
      <c r="C54" s="4"/>
      <c r="D54" s="4"/>
    </row>
    <row r="55" spans="1:10" ht="12.75" customHeight="1" x14ac:dyDescent="0.2">
      <c r="C55" s="4"/>
      <c r="D55" s="4"/>
    </row>
    <row r="56" spans="1:10" ht="12.75" customHeight="1" x14ac:dyDescent="0.2">
      <c r="C56" s="4"/>
      <c r="D56" s="4"/>
    </row>
    <row r="57" spans="1:10" ht="12.75" customHeight="1" x14ac:dyDescent="0.2">
      <c r="C57" s="4"/>
      <c r="D57" s="4"/>
    </row>
    <row r="58" spans="1:10" ht="12.75" customHeight="1" x14ac:dyDescent="0.2">
      <c r="C58" s="4"/>
      <c r="D58" s="4"/>
    </row>
    <row r="59" spans="1:10" ht="12.75" customHeight="1" x14ac:dyDescent="0.2">
      <c r="C59" s="4"/>
      <c r="D59" s="4"/>
    </row>
    <row r="60" spans="1:10" ht="12.75" customHeight="1" x14ac:dyDescent="0.2">
      <c r="C60" s="4"/>
      <c r="D60" s="4"/>
    </row>
    <row r="61" spans="1:10" ht="12.75" customHeight="1" x14ac:dyDescent="0.2">
      <c r="C61" s="4"/>
    </row>
    <row r="62" spans="1:10" ht="12.75" customHeight="1" x14ac:dyDescent="0.2">
      <c r="C62" s="4"/>
    </row>
    <row r="63" spans="1:10" ht="12.75" customHeight="1" x14ac:dyDescent="0.2">
      <c r="C63" s="4"/>
    </row>
    <row r="64" spans="1:10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9">
    <mergeCell ref="A13:A14"/>
    <mergeCell ref="H13:H14"/>
    <mergeCell ref="I13:I14"/>
    <mergeCell ref="J13:J14"/>
    <mergeCell ref="M13:N13"/>
    <mergeCell ref="B13:D13"/>
    <mergeCell ref="E13:G13"/>
    <mergeCell ref="K13:K14"/>
    <mergeCell ref="L13:L14"/>
  </mergeCells>
  <printOptions gridLines="1" gridLinesSet="0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47" zoomScale="150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0.85546875" style="1" customWidth="1"/>
    <col min="3" max="3" width="9" style="1" customWidth="1"/>
    <col min="4" max="4" width="10.42578125" style="1" customWidth="1"/>
    <col min="5" max="5" width="10.140625" style="1" customWidth="1"/>
    <col min="6" max="7" width="9.140625" style="1" customWidth="1"/>
    <col min="8" max="8" width="7" style="1" customWidth="1"/>
    <col min="9" max="9" width="5.85546875" style="1" customWidth="1"/>
    <col min="10" max="10" width="9.42578125" customWidth="1"/>
    <col min="11" max="11" width="10" customWidth="1"/>
  </cols>
  <sheetData>
    <row r="1" spans="1:14" ht="12.75" customHeight="1" x14ac:dyDescent="0.2">
      <c r="A1" s="3"/>
      <c r="B1" s="3"/>
      <c r="C1" s="2"/>
      <c r="D1" s="3"/>
      <c r="E1" s="3"/>
      <c r="F1" s="3"/>
      <c r="G1" s="3"/>
      <c r="H1" s="2"/>
      <c r="I1" s="2"/>
      <c r="J1" s="1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0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63</v>
      </c>
      <c r="C4" s="2"/>
      <c r="D4" s="2"/>
      <c r="E4" s="2"/>
      <c r="F4" s="2"/>
      <c r="G4" s="2"/>
      <c r="H4" s="2"/>
      <c r="I4" s="2"/>
      <c r="J4" s="1"/>
    </row>
    <row r="5" spans="1:14" ht="12.95" customHeight="1" x14ac:dyDescent="0.2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4"/>
      <c r="B6" s="30" t="s">
        <v>75</v>
      </c>
      <c r="C6" s="4"/>
      <c r="D6" s="4"/>
      <c r="E6" s="4"/>
      <c r="F6" s="4"/>
      <c r="G6" s="4"/>
      <c r="H6" s="2"/>
      <c r="I6" s="2"/>
      <c r="J6" s="1"/>
      <c r="K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I7" s="2"/>
      <c r="J7" s="1"/>
      <c r="K7" s="1"/>
    </row>
    <row r="8" spans="1:14" ht="12.75" customHeight="1" x14ac:dyDescent="0.2">
      <c r="A8" s="4"/>
      <c r="B8" s="2"/>
      <c r="C8" s="4"/>
      <c r="D8" s="4"/>
      <c r="E8" s="2"/>
      <c r="F8" s="5" t="s">
        <v>4</v>
      </c>
      <c r="G8" s="3"/>
      <c r="H8" s="3"/>
      <c r="I8" s="3"/>
      <c r="J8" s="2"/>
      <c r="K8" s="1"/>
    </row>
    <row r="9" spans="1:14" ht="12.75" customHeight="1" x14ac:dyDescent="0.2">
      <c r="A9" s="4"/>
      <c r="B9" s="2"/>
      <c r="C9" s="4"/>
      <c r="D9" s="4"/>
      <c r="E9" s="2" t="s">
        <v>5</v>
      </c>
      <c r="F9" s="2"/>
      <c r="G9" s="2"/>
      <c r="H9" s="2"/>
      <c r="I9" s="2"/>
      <c r="J9" s="2"/>
      <c r="K9" s="1"/>
    </row>
    <row r="10" spans="1:14" ht="12.75" customHeight="1" x14ac:dyDescent="0.2">
      <c r="A10" s="4"/>
      <c r="B10" s="2"/>
      <c r="C10" s="4"/>
      <c r="D10" s="4"/>
      <c r="E10" s="56" t="s">
        <v>76</v>
      </c>
      <c r="F10" s="56"/>
      <c r="G10" s="56"/>
      <c r="H10" s="56"/>
      <c r="I10" s="56"/>
      <c r="J10" s="56"/>
      <c r="K10" s="1"/>
    </row>
    <row r="11" spans="1:14" ht="12.75" customHeight="1" x14ac:dyDescent="0.2">
      <c r="A11" s="4"/>
      <c r="B11" s="2"/>
      <c r="C11" s="4"/>
      <c r="D11" s="4"/>
      <c r="E11" s="2" t="s">
        <v>66</v>
      </c>
      <c r="F11" s="2"/>
      <c r="G11" s="2"/>
      <c r="H11" s="2"/>
      <c r="I11" s="2"/>
      <c r="J11" s="2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25.5" customHeight="1" x14ac:dyDescent="0.2">
      <c r="A13" s="57" t="s">
        <v>8</v>
      </c>
      <c r="B13" s="52" t="s">
        <v>77</v>
      </c>
      <c r="C13" s="52"/>
      <c r="D13" s="52"/>
      <c r="E13" s="50" t="s">
        <v>78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0">
        <v>3186.36</v>
      </c>
      <c r="C15" s="10"/>
      <c r="D15" s="10"/>
      <c r="E15" s="10">
        <v>303.02</v>
      </c>
      <c r="F15" s="10"/>
      <c r="G15" s="10"/>
      <c r="H15" s="31"/>
      <c r="I15" s="32"/>
      <c r="J15" s="31"/>
      <c r="K15" s="14"/>
      <c r="L15" s="14"/>
      <c r="M15" s="14"/>
      <c r="N15" s="14"/>
    </row>
    <row r="16" spans="1:14" ht="18" customHeight="1" x14ac:dyDescent="0.2">
      <c r="A16" s="10" t="s">
        <v>26</v>
      </c>
      <c r="B16" s="10">
        <v>3186.36</v>
      </c>
      <c r="C16" s="17">
        <f t="shared" ref="C16:C39" si="0">B16-B15</f>
        <v>0</v>
      </c>
      <c r="D16" s="16">
        <f t="shared" ref="D16:D39" si="1">C16*2400</f>
        <v>0</v>
      </c>
      <c r="E16" s="10">
        <v>303.02</v>
      </c>
      <c r="F16" s="28">
        <f t="shared" ref="F16:F39" si="2">E16-E15</f>
        <v>0</v>
      </c>
      <c r="G16" s="13">
        <f t="shared" ref="G16:G39" si="3">F16*7200</f>
        <v>0</v>
      </c>
      <c r="H16" s="13"/>
      <c r="I16" s="19"/>
      <c r="J16" s="16">
        <f t="shared" ref="J16:J39" si="4">SQRT(D16*D16+G16*G16)</f>
        <v>0</v>
      </c>
      <c r="K16" s="14">
        <v>6</v>
      </c>
      <c r="L16" s="21"/>
      <c r="M16" s="14"/>
      <c r="N16" s="14"/>
    </row>
    <row r="17" spans="1:14" ht="18" customHeight="1" x14ac:dyDescent="0.2">
      <c r="A17" s="10" t="s">
        <v>27</v>
      </c>
      <c r="B17" s="10">
        <v>3186.36</v>
      </c>
      <c r="C17" s="17">
        <f t="shared" si="0"/>
        <v>0</v>
      </c>
      <c r="D17" s="16">
        <f t="shared" si="1"/>
        <v>0</v>
      </c>
      <c r="E17" s="10">
        <v>303.02</v>
      </c>
      <c r="F17" s="28">
        <f t="shared" si="2"/>
        <v>0</v>
      </c>
      <c r="G17" s="13">
        <f t="shared" si="3"/>
        <v>0</v>
      </c>
      <c r="H17" s="13"/>
      <c r="I17" s="19"/>
      <c r="J17" s="16">
        <f t="shared" si="4"/>
        <v>0</v>
      </c>
      <c r="K17" s="14">
        <v>6</v>
      </c>
      <c r="L17" s="21"/>
      <c r="M17" s="14"/>
      <c r="N17" s="14"/>
    </row>
    <row r="18" spans="1:14" ht="18" customHeight="1" x14ac:dyDescent="0.2">
      <c r="A18" s="10" t="s">
        <v>28</v>
      </c>
      <c r="B18" s="10">
        <v>3186.36</v>
      </c>
      <c r="C18" s="17">
        <f t="shared" si="0"/>
        <v>0</v>
      </c>
      <c r="D18" s="16">
        <f t="shared" si="1"/>
        <v>0</v>
      </c>
      <c r="E18" s="10">
        <v>303.02</v>
      </c>
      <c r="F18" s="28">
        <f t="shared" si="2"/>
        <v>0</v>
      </c>
      <c r="G18" s="13">
        <f t="shared" si="3"/>
        <v>0</v>
      </c>
      <c r="H18" s="13"/>
      <c r="I18" s="19"/>
      <c r="J18" s="16">
        <f t="shared" si="4"/>
        <v>0</v>
      </c>
      <c r="K18" s="14">
        <v>6</v>
      </c>
      <c r="L18" s="21"/>
      <c r="M18" s="14"/>
      <c r="N18" s="14"/>
    </row>
    <row r="19" spans="1:14" ht="18" customHeight="1" x14ac:dyDescent="0.2">
      <c r="A19" s="10" t="s">
        <v>29</v>
      </c>
      <c r="B19" s="10">
        <v>3186.36</v>
      </c>
      <c r="C19" s="17">
        <f t="shared" si="0"/>
        <v>0</v>
      </c>
      <c r="D19" s="16">
        <f t="shared" si="1"/>
        <v>0</v>
      </c>
      <c r="E19" s="10">
        <v>303.02</v>
      </c>
      <c r="F19" s="28">
        <f t="shared" si="2"/>
        <v>0</v>
      </c>
      <c r="G19" s="13">
        <f t="shared" si="3"/>
        <v>0</v>
      </c>
      <c r="H19" s="13"/>
      <c r="I19" s="19"/>
      <c r="J19" s="16">
        <f t="shared" si="4"/>
        <v>0</v>
      </c>
      <c r="K19" s="14">
        <v>6</v>
      </c>
      <c r="L19" s="21"/>
      <c r="M19" s="14"/>
      <c r="N19" s="14"/>
    </row>
    <row r="20" spans="1:14" ht="18" customHeight="1" x14ac:dyDescent="0.2">
      <c r="A20" s="10" t="s">
        <v>30</v>
      </c>
      <c r="B20" s="10">
        <v>3186.36</v>
      </c>
      <c r="C20" s="17">
        <f t="shared" si="0"/>
        <v>0</v>
      </c>
      <c r="D20" s="16">
        <f t="shared" si="1"/>
        <v>0</v>
      </c>
      <c r="E20" s="10">
        <v>303.02</v>
      </c>
      <c r="F20" s="28">
        <f t="shared" si="2"/>
        <v>0</v>
      </c>
      <c r="G20" s="13">
        <f t="shared" si="3"/>
        <v>0</v>
      </c>
      <c r="H20" s="13"/>
      <c r="I20" s="19"/>
      <c r="J20" s="16">
        <f t="shared" si="4"/>
        <v>0</v>
      </c>
      <c r="K20" s="14">
        <v>6</v>
      </c>
      <c r="L20" s="21"/>
      <c r="M20" s="14"/>
      <c r="N20" s="14"/>
    </row>
    <row r="21" spans="1:14" ht="18" customHeight="1" x14ac:dyDescent="0.2">
      <c r="A21" s="10" t="s">
        <v>31</v>
      </c>
      <c r="B21" s="10">
        <v>3186.36</v>
      </c>
      <c r="C21" s="17">
        <f t="shared" si="0"/>
        <v>0</v>
      </c>
      <c r="D21" s="16">
        <f t="shared" si="1"/>
        <v>0</v>
      </c>
      <c r="E21" s="10">
        <v>303.02</v>
      </c>
      <c r="F21" s="28">
        <f t="shared" si="2"/>
        <v>0</v>
      </c>
      <c r="G21" s="13">
        <f t="shared" si="3"/>
        <v>0</v>
      </c>
      <c r="H21" s="13"/>
      <c r="I21" s="19"/>
      <c r="J21" s="16">
        <f t="shared" si="4"/>
        <v>0</v>
      </c>
      <c r="K21" s="14">
        <v>6</v>
      </c>
      <c r="L21" s="21"/>
      <c r="M21" s="14"/>
      <c r="N21" s="14"/>
    </row>
    <row r="22" spans="1:14" ht="18" customHeight="1" x14ac:dyDescent="0.2">
      <c r="A22" s="10" t="s">
        <v>32</v>
      </c>
      <c r="B22" s="10">
        <v>3186.36</v>
      </c>
      <c r="C22" s="17">
        <f t="shared" si="0"/>
        <v>0</v>
      </c>
      <c r="D22" s="16">
        <f t="shared" si="1"/>
        <v>0</v>
      </c>
      <c r="E22" s="10">
        <v>303.02</v>
      </c>
      <c r="F22" s="28">
        <f t="shared" si="2"/>
        <v>0</v>
      </c>
      <c r="G22" s="13">
        <f t="shared" si="3"/>
        <v>0</v>
      </c>
      <c r="H22" s="13"/>
      <c r="I22" s="19"/>
      <c r="J22" s="16">
        <f t="shared" si="4"/>
        <v>0</v>
      </c>
      <c r="K22" s="14">
        <v>6</v>
      </c>
      <c r="L22" s="21"/>
      <c r="M22" s="14"/>
      <c r="N22" s="14"/>
    </row>
    <row r="23" spans="1:14" ht="18" customHeight="1" x14ac:dyDescent="0.2">
      <c r="A23" s="10" t="s">
        <v>33</v>
      </c>
      <c r="B23" s="10">
        <v>3186.36</v>
      </c>
      <c r="C23" s="17">
        <f t="shared" si="0"/>
        <v>0</v>
      </c>
      <c r="D23" s="16">
        <f t="shared" si="1"/>
        <v>0</v>
      </c>
      <c r="E23" s="10">
        <v>303.02</v>
      </c>
      <c r="F23" s="28">
        <f t="shared" si="2"/>
        <v>0</v>
      </c>
      <c r="G23" s="13">
        <f t="shared" si="3"/>
        <v>0</v>
      </c>
      <c r="H23" s="13"/>
      <c r="I23" s="19"/>
      <c r="J23" s="16">
        <f t="shared" si="4"/>
        <v>0</v>
      </c>
      <c r="K23" s="14">
        <v>6</v>
      </c>
      <c r="L23" s="21"/>
      <c r="M23" s="14"/>
      <c r="N23" s="14"/>
    </row>
    <row r="24" spans="1:14" ht="18" customHeight="1" x14ac:dyDescent="0.2">
      <c r="A24" s="10" t="s">
        <v>34</v>
      </c>
      <c r="B24" s="10">
        <v>3186.36</v>
      </c>
      <c r="C24" s="17">
        <f t="shared" si="0"/>
        <v>0</v>
      </c>
      <c r="D24" s="16">
        <f t="shared" si="1"/>
        <v>0</v>
      </c>
      <c r="E24" s="10">
        <v>303.02</v>
      </c>
      <c r="F24" s="28">
        <f t="shared" si="2"/>
        <v>0</v>
      </c>
      <c r="G24" s="13">
        <f t="shared" si="3"/>
        <v>0</v>
      </c>
      <c r="H24" s="13"/>
      <c r="I24" s="19"/>
      <c r="J24" s="16">
        <f t="shared" si="4"/>
        <v>0</v>
      </c>
      <c r="K24" s="14">
        <v>6</v>
      </c>
      <c r="L24" s="21"/>
      <c r="M24" s="14"/>
      <c r="N24" s="14"/>
    </row>
    <row r="25" spans="1:14" ht="18" customHeight="1" x14ac:dyDescent="0.2">
      <c r="A25" s="10" t="s">
        <v>35</v>
      </c>
      <c r="B25" s="10">
        <v>3186.36</v>
      </c>
      <c r="C25" s="17">
        <f t="shared" si="0"/>
        <v>0</v>
      </c>
      <c r="D25" s="16">
        <f t="shared" si="1"/>
        <v>0</v>
      </c>
      <c r="E25" s="10">
        <v>303.02</v>
      </c>
      <c r="F25" s="28">
        <f t="shared" si="2"/>
        <v>0</v>
      </c>
      <c r="G25" s="13">
        <f t="shared" si="3"/>
        <v>0</v>
      </c>
      <c r="H25" s="13"/>
      <c r="I25" s="19"/>
      <c r="J25" s="16">
        <f t="shared" si="4"/>
        <v>0</v>
      </c>
      <c r="K25" s="14">
        <v>6</v>
      </c>
      <c r="L25" s="21"/>
      <c r="M25" s="14"/>
      <c r="N25" s="14"/>
    </row>
    <row r="26" spans="1:14" ht="18" customHeight="1" x14ac:dyDescent="0.2">
      <c r="A26" s="10" t="s">
        <v>36</v>
      </c>
      <c r="B26" s="10">
        <v>3186.36</v>
      </c>
      <c r="C26" s="17">
        <f t="shared" si="0"/>
        <v>0</v>
      </c>
      <c r="D26" s="16">
        <f t="shared" si="1"/>
        <v>0</v>
      </c>
      <c r="E26" s="10">
        <v>303.02</v>
      </c>
      <c r="F26" s="28">
        <f t="shared" si="2"/>
        <v>0</v>
      </c>
      <c r="G26" s="13">
        <f t="shared" si="3"/>
        <v>0</v>
      </c>
      <c r="H26" s="13"/>
      <c r="I26" s="19"/>
      <c r="J26" s="16">
        <f t="shared" si="4"/>
        <v>0</v>
      </c>
      <c r="K26" s="14">
        <v>6</v>
      </c>
      <c r="L26" s="21"/>
      <c r="M26" s="14"/>
      <c r="N26" s="14"/>
    </row>
    <row r="27" spans="1:14" ht="18" customHeight="1" x14ac:dyDescent="0.2">
      <c r="A27" s="10" t="s">
        <v>37</v>
      </c>
      <c r="B27" s="10">
        <v>3186.36</v>
      </c>
      <c r="C27" s="17">
        <f t="shared" si="0"/>
        <v>0</v>
      </c>
      <c r="D27" s="16">
        <f t="shared" si="1"/>
        <v>0</v>
      </c>
      <c r="E27" s="10">
        <v>303.02</v>
      </c>
      <c r="F27" s="28">
        <f t="shared" si="2"/>
        <v>0</v>
      </c>
      <c r="G27" s="13">
        <f t="shared" si="3"/>
        <v>0</v>
      </c>
      <c r="H27" s="13"/>
      <c r="I27" s="19"/>
      <c r="J27" s="16">
        <f t="shared" si="4"/>
        <v>0</v>
      </c>
      <c r="K27" s="14">
        <v>6</v>
      </c>
      <c r="L27" s="21"/>
      <c r="M27" s="14"/>
      <c r="N27" s="14"/>
    </row>
    <row r="28" spans="1:14" ht="18" customHeight="1" x14ac:dyDescent="0.2">
      <c r="A28" s="10" t="s">
        <v>38</v>
      </c>
      <c r="B28" s="10">
        <v>3186.36</v>
      </c>
      <c r="C28" s="17">
        <f t="shared" si="0"/>
        <v>0</v>
      </c>
      <c r="D28" s="16">
        <f t="shared" si="1"/>
        <v>0</v>
      </c>
      <c r="E28" s="10">
        <v>303.02</v>
      </c>
      <c r="F28" s="28">
        <f t="shared" si="2"/>
        <v>0</v>
      </c>
      <c r="G28" s="13">
        <f t="shared" si="3"/>
        <v>0</v>
      </c>
      <c r="H28" s="13"/>
      <c r="I28" s="19"/>
      <c r="J28" s="16">
        <f t="shared" si="4"/>
        <v>0</v>
      </c>
      <c r="K28" s="14">
        <v>6</v>
      </c>
      <c r="L28" s="21"/>
      <c r="M28" s="14"/>
      <c r="N28" s="14"/>
    </row>
    <row r="29" spans="1:14" ht="18" customHeight="1" x14ac:dyDescent="0.2">
      <c r="A29" s="10" t="s">
        <v>39</v>
      </c>
      <c r="B29" s="10">
        <v>3186.36</v>
      </c>
      <c r="C29" s="17">
        <f t="shared" si="0"/>
        <v>0</v>
      </c>
      <c r="D29" s="16">
        <f t="shared" si="1"/>
        <v>0</v>
      </c>
      <c r="E29" s="10">
        <v>303.02</v>
      </c>
      <c r="F29" s="28">
        <f t="shared" si="2"/>
        <v>0</v>
      </c>
      <c r="G29" s="13">
        <f t="shared" si="3"/>
        <v>0</v>
      </c>
      <c r="H29" s="13"/>
      <c r="I29" s="19"/>
      <c r="J29" s="16">
        <f t="shared" si="4"/>
        <v>0</v>
      </c>
      <c r="K29" s="14">
        <v>6</v>
      </c>
      <c r="L29" s="21"/>
      <c r="M29" s="14"/>
      <c r="N29" s="14"/>
    </row>
    <row r="30" spans="1:14" ht="18" customHeight="1" x14ac:dyDescent="0.2">
      <c r="A30" s="10" t="s">
        <v>40</v>
      </c>
      <c r="B30" s="10">
        <v>3186.36</v>
      </c>
      <c r="C30" s="17">
        <f t="shared" si="0"/>
        <v>0</v>
      </c>
      <c r="D30" s="16">
        <f t="shared" si="1"/>
        <v>0</v>
      </c>
      <c r="E30" s="10">
        <v>303.02</v>
      </c>
      <c r="F30" s="28">
        <f t="shared" si="2"/>
        <v>0</v>
      </c>
      <c r="G30" s="13">
        <f t="shared" si="3"/>
        <v>0</v>
      </c>
      <c r="H30" s="13"/>
      <c r="I30" s="19"/>
      <c r="J30" s="16">
        <f t="shared" si="4"/>
        <v>0</v>
      </c>
      <c r="K30" s="14">
        <v>6</v>
      </c>
      <c r="L30" s="21"/>
      <c r="M30" s="14"/>
      <c r="N30" s="14"/>
    </row>
    <row r="31" spans="1:14" ht="18" customHeight="1" x14ac:dyDescent="0.2">
      <c r="A31" s="10" t="s">
        <v>41</v>
      </c>
      <c r="B31" s="10">
        <v>3186.36</v>
      </c>
      <c r="C31" s="17">
        <f t="shared" si="0"/>
        <v>0</v>
      </c>
      <c r="D31" s="16">
        <f t="shared" si="1"/>
        <v>0</v>
      </c>
      <c r="E31" s="10">
        <v>303.02</v>
      </c>
      <c r="F31" s="28">
        <f t="shared" si="2"/>
        <v>0</v>
      </c>
      <c r="G31" s="13">
        <f t="shared" si="3"/>
        <v>0</v>
      </c>
      <c r="H31" s="13"/>
      <c r="I31" s="19"/>
      <c r="J31" s="16">
        <f t="shared" si="4"/>
        <v>0</v>
      </c>
      <c r="K31" s="14">
        <v>6</v>
      </c>
      <c r="L31" s="21"/>
      <c r="M31" s="14"/>
      <c r="N31" s="14"/>
    </row>
    <row r="32" spans="1:14" ht="18" customHeight="1" x14ac:dyDescent="0.2">
      <c r="A32" s="10" t="s">
        <v>42</v>
      </c>
      <c r="B32" s="10">
        <v>3186.36</v>
      </c>
      <c r="C32" s="17">
        <f t="shared" si="0"/>
        <v>0</v>
      </c>
      <c r="D32" s="16">
        <f t="shared" si="1"/>
        <v>0</v>
      </c>
      <c r="E32" s="10">
        <v>303.02</v>
      </c>
      <c r="F32" s="28">
        <f t="shared" si="2"/>
        <v>0</v>
      </c>
      <c r="G32" s="13">
        <f t="shared" si="3"/>
        <v>0</v>
      </c>
      <c r="H32" s="13"/>
      <c r="I32" s="19"/>
      <c r="J32" s="16">
        <f t="shared" si="4"/>
        <v>0</v>
      </c>
      <c r="K32" s="14">
        <v>6</v>
      </c>
      <c r="L32" s="21"/>
      <c r="M32" s="14"/>
      <c r="N32" s="14"/>
    </row>
    <row r="33" spans="1:14" ht="18" customHeight="1" x14ac:dyDescent="0.2">
      <c r="A33" s="10" t="s">
        <v>43</v>
      </c>
      <c r="B33" s="10">
        <v>3186.36</v>
      </c>
      <c r="C33" s="17">
        <f t="shared" si="0"/>
        <v>0</v>
      </c>
      <c r="D33" s="16">
        <f t="shared" si="1"/>
        <v>0</v>
      </c>
      <c r="E33" s="10">
        <v>303.02</v>
      </c>
      <c r="F33" s="28">
        <f t="shared" si="2"/>
        <v>0</v>
      </c>
      <c r="G33" s="13">
        <f t="shared" si="3"/>
        <v>0</v>
      </c>
      <c r="H33" s="13"/>
      <c r="I33" s="19"/>
      <c r="J33" s="16">
        <f t="shared" si="4"/>
        <v>0</v>
      </c>
      <c r="K33" s="14">
        <v>6</v>
      </c>
      <c r="L33" s="21"/>
      <c r="M33" s="14"/>
      <c r="N33" s="14"/>
    </row>
    <row r="34" spans="1:14" ht="18" customHeight="1" x14ac:dyDescent="0.2">
      <c r="A34" s="10" t="s">
        <v>44</v>
      </c>
      <c r="B34" s="10">
        <v>3186.36</v>
      </c>
      <c r="C34" s="17">
        <f t="shared" si="0"/>
        <v>0</v>
      </c>
      <c r="D34" s="16">
        <f t="shared" si="1"/>
        <v>0</v>
      </c>
      <c r="E34" s="10">
        <v>303.02</v>
      </c>
      <c r="F34" s="28">
        <f t="shared" si="2"/>
        <v>0</v>
      </c>
      <c r="G34" s="13">
        <f t="shared" si="3"/>
        <v>0</v>
      </c>
      <c r="H34" s="13"/>
      <c r="I34" s="19"/>
      <c r="J34" s="16">
        <f t="shared" si="4"/>
        <v>0</v>
      </c>
      <c r="K34" s="14">
        <v>6</v>
      </c>
      <c r="L34" s="21"/>
      <c r="M34" s="14"/>
      <c r="N34" s="14"/>
    </row>
    <row r="35" spans="1:14" ht="18" customHeight="1" x14ac:dyDescent="0.2">
      <c r="A35" s="10" t="s">
        <v>45</v>
      </c>
      <c r="B35" s="10">
        <v>3186.36</v>
      </c>
      <c r="C35" s="17">
        <f t="shared" si="0"/>
        <v>0</v>
      </c>
      <c r="D35" s="16">
        <f t="shared" si="1"/>
        <v>0</v>
      </c>
      <c r="E35" s="10">
        <v>303.02</v>
      </c>
      <c r="F35" s="28">
        <f t="shared" si="2"/>
        <v>0</v>
      </c>
      <c r="G35" s="13">
        <f t="shared" si="3"/>
        <v>0</v>
      </c>
      <c r="H35" s="13"/>
      <c r="I35" s="19"/>
      <c r="J35" s="16">
        <f t="shared" si="4"/>
        <v>0</v>
      </c>
      <c r="K35" s="14">
        <v>6</v>
      </c>
      <c r="L35" s="21"/>
      <c r="M35" s="14"/>
      <c r="N35" s="14"/>
    </row>
    <row r="36" spans="1:14" ht="18" customHeight="1" x14ac:dyDescent="0.2">
      <c r="A36" s="10" t="s">
        <v>46</v>
      </c>
      <c r="B36" s="10">
        <v>3186.36</v>
      </c>
      <c r="C36" s="17">
        <f t="shared" si="0"/>
        <v>0</v>
      </c>
      <c r="D36" s="16">
        <f t="shared" si="1"/>
        <v>0</v>
      </c>
      <c r="E36" s="10">
        <v>303.02</v>
      </c>
      <c r="F36" s="28">
        <f t="shared" si="2"/>
        <v>0</v>
      </c>
      <c r="G36" s="13">
        <f t="shared" si="3"/>
        <v>0</v>
      </c>
      <c r="H36" s="13"/>
      <c r="I36" s="19"/>
      <c r="J36" s="16">
        <f t="shared" si="4"/>
        <v>0</v>
      </c>
      <c r="K36" s="14">
        <v>6</v>
      </c>
      <c r="L36" s="21"/>
      <c r="M36" s="14"/>
      <c r="N36" s="14"/>
    </row>
    <row r="37" spans="1:14" ht="18" customHeight="1" x14ac:dyDescent="0.2">
      <c r="A37" s="10" t="s">
        <v>47</v>
      </c>
      <c r="B37" s="10">
        <v>3186.36</v>
      </c>
      <c r="C37" s="17">
        <f t="shared" si="0"/>
        <v>0</v>
      </c>
      <c r="D37" s="16">
        <f t="shared" si="1"/>
        <v>0</v>
      </c>
      <c r="E37" s="10">
        <v>303.02</v>
      </c>
      <c r="F37" s="28">
        <f t="shared" si="2"/>
        <v>0</v>
      </c>
      <c r="G37" s="13">
        <f t="shared" si="3"/>
        <v>0</v>
      </c>
      <c r="H37" s="13"/>
      <c r="I37" s="19"/>
      <c r="J37" s="16">
        <f t="shared" si="4"/>
        <v>0</v>
      </c>
      <c r="K37" s="14">
        <v>6</v>
      </c>
      <c r="L37" s="21"/>
      <c r="M37" s="14"/>
      <c r="N37" s="14"/>
    </row>
    <row r="38" spans="1:14" ht="18" customHeight="1" x14ac:dyDescent="0.2">
      <c r="A38" s="10" t="s">
        <v>48</v>
      </c>
      <c r="B38" s="10">
        <v>3186.36</v>
      </c>
      <c r="C38" s="17">
        <f t="shared" si="0"/>
        <v>0</v>
      </c>
      <c r="D38" s="16">
        <f t="shared" si="1"/>
        <v>0</v>
      </c>
      <c r="E38" s="10">
        <v>303.02</v>
      </c>
      <c r="F38" s="28">
        <f t="shared" si="2"/>
        <v>0</v>
      </c>
      <c r="G38" s="13">
        <f t="shared" si="3"/>
        <v>0</v>
      </c>
      <c r="H38" s="13"/>
      <c r="I38" s="19"/>
      <c r="J38" s="16">
        <f t="shared" si="4"/>
        <v>0</v>
      </c>
      <c r="K38" s="14">
        <v>6</v>
      </c>
      <c r="L38" s="21"/>
      <c r="M38" s="14"/>
      <c r="N38" s="14"/>
    </row>
    <row r="39" spans="1:14" ht="18" customHeight="1" x14ac:dyDescent="0.2">
      <c r="A39" s="10" t="s">
        <v>49</v>
      </c>
      <c r="B39" s="10">
        <v>3186.36</v>
      </c>
      <c r="C39" s="17">
        <f t="shared" si="0"/>
        <v>0</v>
      </c>
      <c r="D39" s="16">
        <f t="shared" si="1"/>
        <v>0</v>
      </c>
      <c r="E39" s="10">
        <v>303.02</v>
      </c>
      <c r="F39" s="28">
        <f t="shared" si="2"/>
        <v>0</v>
      </c>
      <c r="G39" s="13">
        <f t="shared" si="3"/>
        <v>0</v>
      </c>
      <c r="H39" s="13"/>
      <c r="I39" s="19"/>
      <c r="J39" s="16">
        <f t="shared" si="4"/>
        <v>0</v>
      </c>
      <c r="K39" s="14">
        <v>6</v>
      </c>
      <c r="L39" s="21"/>
      <c r="M39" s="14"/>
      <c r="N39" s="14"/>
    </row>
    <row r="40" spans="1:14" ht="18" customHeight="1" x14ac:dyDescent="0.2">
      <c r="A40" s="22"/>
      <c r="B40" s="33"/>
      <c r="C40" s="22"/>
      <c r="D40" s="16"/>
      <c r="E40" s="22"/>
      <c r="F40" s="17"/>
      <c r="G40" s="16"/>
      <c r="H40" s="18"/>
      <c r="I40" s="13"/>
      <c r="J40" s="1"/>
    </row>
    <row r="41" spans="1:14" ht="12.75" customHeight="1" x14ac:dyDescent="0.2">
      <c r="J41" s="1"/>
    </row>
    <row r="42" spans="1:14" ht="12.75" customHeight="1" x14ac:dyDescent="0.2">
      <c r="A42" s="26" t="s">
        <v>50</v>
      </c>
      <c r="F42" s="26" t="s">
        <v>51</v>
      </c>
      <c r="J42" s="1"/>
      <c r="K42" s="1"/>
    </row>
    <row r="43" spans="1:14" ht="12.75" customHeight="1" x14ac:dyDescent="0.2">
      <c r="A43" s="1" t="s">
        <v>52</v>
      </c>
      <c r="F43" s="1" t="s">
        <v>104</v>
      </c>
      <c r="J43" s="1"/>
      <c r="K43" s="1"/>
    </row>
    <row r="44" spans="1:14" ht="12.75" customHeight="1" x14ac:dyDescent="0.2">
      <c r="A44" s="1" t="s">
        <v>54</v>
      </c>
      <c r="F44" s="1" t="s">
        <v>54</v>
      </c>
      <c r="J44" s="1"/>
      <c r="K44" s="1"/>
    </row>
    <row r="45" spans="1:14" ht="12.75" customHeight="1" x14ac:dyDescent="0.2">
      <c r="J45" s="1"/>
      <c r="K45" s="1"/>
    </row>
    <row r="46" spans="1:14" ht="12.75" customHeight="1" x14ac:dyDescent="0.2">
      <c r="A46" s="26"/>
      <c r="F46" s="26"/>
      <c r="J46" s="1"/>
      <c r="K46" s="1"/>
    </row>
    <row r="47" spans="1:14" ht="12.75" customHeight="1" x14ac:dyDescent="0.2">
      <c r="A47" s="1" t="s">
        <v>55</v>
      </c>
      <c r="J47" s="1"/>
      <c r="K47" s="1"/>
    </row>
    <row r="48" spans="1:14" ht="12.75" customHeight="1" x14ac:dyDescent="0.2">
      <c r="A48" s="1" t="s">
        <v>54</v>
      </c>
      <c r="J48" s="1"/>
      <c r="K48" s="1"/>
    </row>
    <row r="49" spans="1:10" ht="12.75" customHeight="1" x14ac:dyDescent="0.2">
      <c r="C49" s="4"/>
      <c r="D49" s="4"/>
    </row>
    <row r="50" spans="1:10" ht="12.75" customHeight="1" x14ac:dyDescent="0.2">
      <c r="C50" s="4"/>
      <c r="D50" s="4"/>
    </row>
    <row r="51" spans="1:10" ht="12.75" customHeight="1" x14ac:dyDescent="0.2">
      <c r="A51" s="1" t="s">
        <v>56</v>
      </c>
      <c r="C51" s="4"/>
      <c r="D51" s="4"/>
    </row>
    <row r="52" spans="1:10" ht="12.75" customHeight="1" x14ac:dyDescent="0.2">
      <c r="C52" s="4"/>
      <c r="D52" s="4"/>
    </row>
    <row r="53" spans="1:10" ht="12.75" customHeight="1" x14ac:dyDescent="0.2">
      <c r="A53" s="1" t="s">
        <v>57</v>
      </c>
      <c r="C53" s="4"/>
      <c r="D53" s="4"/>
      <c r="F53" s="1" t="s">
        <v>58</v>
      </c>
      <c r="J53" t="s">
        <v>59</v>
      </c>
    </row>
    <row r="54" spans="1:10" ht="12.75" customHeight="1" x14ac:dyDescent="0.2">
      <c r="C54" s="4"/>
      <c r="D54" s="4"/>
    </row>
    <row r="55" spans="1:10" ht="12.75" customHeight="1" x14ac:dyDescent="0.2">
      <c r="C55" s="4"/>
      <c r="D55" s="4"/>
    </row>
    <row r="56" spans="1:10" ht="12.75" customHeight="1" x14ac:dyDescent="0.2">
      <c r="C56" s="4"/>
      <c r="D56" s="4"/>
    </row>
    <row r="57" spans="1:10" ht="12.75" customHeight="1" x14ac:dyDescent="0.2">
      <c r="C57" s="4"/>
      <c r="D57" s="4"/>
    </row>
    <row r="58" spans="1:10" ht="12.75" customHeight="1" x14ac:dyDescent="0.2">
      <c r="C58" s="4"/>
      <c r="D58" s="4"/>
    </row>
    <row r="59" spans="1:10" ht="12.75" customHeight="1" x14ac:dyDescent="0.2">
      <c r="C59" s="4"/>
      <c r="D59" s="4"/>
    </row>
    <row r="60" spans="1:10" ht="12.75" customHeight="1" x14ac:dyDescent="0.2">
      <c r="C60" s="4"/>
      <c r="D60" s="4"/>
    </row>
    <row r="61" spans="1:10" ht="12.75" customHeight="1" x14ac:dyDescent="0.2">
      <c r="C61" s="4"/>
    </row>
    <row r="62" spans="1:10" ht="12.75" customHeight="1" x14ac:dyDescent="0.2">
      <c r="C62" s="4"/>
    </row>
    <row r="63" spans="1:10" ht="12.75" customHeight="1" x14ac:dyDescent="0.2">
      <c r="C63" s="4"/>
    </row>
    <row r="64" spans="1:10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5">B843-B842</f>
        <v>0</v>
      </c>
    </row>
    <row r="844" spans="3:3" ht="12.75" customHeight="1" x14ac:dyDescent="0.2">
      <c r="C844" s="27">
        <f t="shared" si="5"/>
        <v>0</v>
      </c>
    </row>
    <row r="845" spans="3:3" ht="12.75" customHeight="1" x14ac:dyDescent="0.2">
      <c r="C845" s="27">
        <f t="shared" si="5"/>
        <v>0</v>
      </c>
    </row>
    <row r="846" spans="3:3" ht="12.75" customHeight="1" x14ac:dyDescent="0.2">
      <c r="C846" s="27">
        <f t="shared" si="5"/>
        <v>0</v>
      </c>
    </row>
    <row r="847" spans="3:3" ht="12.75" customHeight="1" x14ac:dyDescent="0.2">
      <c r="C847" s="27">
        <f t="shared" si="5"/>
        <v>0</v>
      </c>
    </row>
    <row r="848" spans="3:3" ht="12.75" customHeight="1" x14ac:dyDescent="0.2">
      <c r="C848" s="27">
        <f t="shared" si="5"/>
        <v>0</v>
      </c>
    </row>
    <row r="849" spans="3:3" ht="12.75" customHeight="1" x14ac:dyDescent="0.2">
      <c r="C849" s="27">
        <f t="shared" si="5"/>
        <v>0</v>
      </c>
    </row>
    <row r="850" spans="3:3" ht="12.75" customHeight="1" x14ac:dyDescent="0.2">
      <c r="C850" s="27">
        <f t="shared" si="5"/>
        <v>0</v>
      </c>
    </row>
    <row r="851" spans="3:3" ht="12.75" customHeight="1" x14ac:dyDescent="0.2">
      <c r="C851" s="27">
        <f t="shared" si="5"/>
        <v>0</v>
      </c>
    </row>
    <row r="852" spans="3:3" ht="12.75" customHeight="1" x14ac:dyDescent="0.2">
      <c r="C852" s="27">
        <f t="shared" si="5"/>
        <v>0</v>
      </c>
    </row>
    <row r="853" spans="3:3" ht="12.75" customHeight="1" x14ac:dyDescent="0.2">
      <c r="C853" s="27">
        <f t="shared" si="5"/>
        <v>0</v>
      </c>
    </row>
    <row r="854" spans="3:3" ht="12.75" customHeight="1" x14ac:dyDescent="0.2">
      <c r="C854" s="27">
        <f t="shared" si="5"/>
        <v>0</v>
      </c>
    </row>
    <row r="855" spans="3:3" ht="12.75" customHeight="1" x14ac:dyDescent="0.2">
      <c r="C855" s="27">
        <f t="shared" si="5"/>
        <v>0</v>
      </c>
    </row>
    <row r="856" spans="3:3" ht="12.75" customHeight="1" x14ac:dyDescent="0.2">
      <c r="C856" s="27">
        <f t="shared" si="5"/>
        <v>0</v>
      </c>
    </row>
    <row r="857" spans="3:3" ht="12.75" customHeight="1" x14ac:dyDescent="0.2">
      <c r="C857" s="27">
        <f t="shared" si="5"/>
        <v>0</v>
      </c>
    </row>
    <row r="858" spans="3:3" ht="12.75" customHeight="1" x14ac:dyDescent="0.2">
      <c r="C858" s="27">
        <f t="shared" si="5"/>
        <v>0</v>
      </c>
    </row>
    <row r="859" spans="3:3" ht="12.75" customHeight="1" x14ac:dyDescent="0.2">
      <c r="C859" s="27">
        <f t="shared" si="5"/>
        <v>0</v>
      </c>
    </row>
    <row r="860" spans="3:3" ht="12.75" customHeight="1" x14ac:dyDescent="0.2">
      <c r="C860" s="27">
        <f t="shared" si="5"/>
        <v>0</v>
      </c>
    </row>
    <row r="861" spans="3:3" ht="12.75" customHeight="1" x14ac:dyDescent="0.2">
      <c r="C861" s="27">
        <f t="shared" si="5"/>
        <v>0</v>
      </c>
    </row>
    <row r="862" spans="3:3" ht="12.75" customHeight="1" x14ac:dyDescent="0.2">
      <c r="C862" s="27">
        <f t="shared" si="5"/>
        <v>0</v>
      </c>
    </row>
    <row r="863" spans="3:3" ht="12.75" customHeight="1" x14ac:dyDescent="0.2">
      <c r="C863" s="27">
        <f t="shared" si="5"/>
        <v>0</v>
      </c>
    </row>
    <row r="864" spans="3:3" ht="12.75" customHeight="1" x14ac:dyDescent="0.2">
      <c r="C864" s="27">
        <f t="shared" si="5"/>
        <v>0</v>
      </c>
    </row>
    <row r="865" spans="3:3" ht="12.75" customHeight="1" x14ac:dyDescent="0.2">
      <c r="C865" s="27">
        <f t="shared" si="5"/>
        <v>0</v>
      </c>
    </row>
    <row r="866" spans="3:3" ht="12.75" customHeight="1" x14ac:dyDescent="0.2">
      <c r="C866" s="27">
        <f t="shared" si="5"/>
        <v>0</v>
      </c>
    </row>
    <row r="867" spans="3:3" ht="12.75" customHeight="1" x14ac:dyDescent="0.2">
      <c r="C867" s="27">
        <f t="shared" si="5"/>
        <v>0</v>
      </c>
    </row>
    <row r="868" spans="3:3" ht="12.75" customHeight="1" x14ac:dyDescent="0.2">
      <c r="C868" s="27">
        <f t="shared" si="5"/>
        <v>0</v>
      </c>
    </row>
    <row r="869" spans="3:3" ht="12.75" customHeight="1" x14ac:dyDescent="0.2">
      <c r="C869" s="27">
        <f t="shared" si="5"/>
        <v>0</v>
      </c>
    </row>
    <row r="870" spans="3:3" ht="12.75" customHeight="1" x14ac:dyDescent="0.2">
      <c r="C870" s="27">
        <f t="shared" si="5"/>
        <v>0</v>
      </c>
    </row>
    <row r="871" spans="3:3" ht="12.75" customHeight="1" x14ac:dyDescent="0.2">
      <c r="C871" s="27">
        <f t="shared" si="5"/>
        <v>0</v>
      </c>
    </row>
    <row r="872" spans="3:3" ht="12.75" customHeight="1" x14ac:dyDescent="0.2">
      <c r="C872" s="27">
        <f t="shared" si="5"/>
        <v>0</v>
      </c>
    </row>
    <row r="873" spans="3:3" ht="12.75" customHeight="1" x14ac:dyDescent="0.2">
      <c r="C873" s="27">
        <f t="shared" si="5"/>
        <v>0</v>
      </c>
    </row>
    <row r="874" spans="3:3" ht="12.75" customHeight="1" x14ac:dyDescent="0.2">
      <c r="C874" s="27">
        <f t="shared" si="5"/>
        <v>0</v>
      </c>
    </row>
    <row r="875" spans="3:3" ht="12.75" customHeight="1" x14ac:dyDescent="0.2">
      <c r="C875" s="27">
        <f t="shared" si="5"/>
        <v>0</v>
      </c>
    </row>
    <row r="876" spans="3:3" ht="12.75" customHeight="1" x14ac:dyDescent="0.2">
      <c r="C876" s="27">
        <f t="shared" si="5"/>
        <v>0</v>
      </c>
    </row>
    <row r="877" spans="3:3" ht="12.75" customHeight="1" x14ac:dyDescent="0.2">
      <c r="C877" s="27">
        <f t="shared" si="5"/>
        <v>0</v>
      </c>
    </row>
    <row r="878" spans="3:3" ht="12.75" customHeight="1" x14ac:dyDescent="0.2">
      <c r="C878" s="27">
        <f t="shared" si="5"/>
        <v>0</v>
      </c>
    </row>
    <row r="879" spans="3:3" ht="12.75" customHeight="1" x14ac:dyDescent="0.2">
      <c r="C879" s="27">
        <f t="shared" si="5"/>
        <v>0</v>
      </c>
    </row>
    <row r="880" spans="3:3" ht="12.75" customHeight="1" x14ac:dyDescent="0.2">
      <c r="C880" s="27">
        <f t="shared" si="5"/>
        <v>0</v>
      </c>
    </row>
    <row r="881" spans="3:3" ht="12.75" customHeight="1" x14ac:dyDescent="0.2">
      <c r="C881" s="27">
        <f t="shared" si="5"/>
        <v>0</v>
      </c>
    </row>
    <row r="882" spans="3:3" ht="12.75" customHeight="1" x14ac:dyDescent="0.2">
      <c r="C882" s="27">
        <f t="shared" si="5"/>
        <v>0</v>
      </c>
    </row>
    <row r="883" spans="3:3" ht="12.75" customHeight="1" x14ac:dyDescent="0.2">
      <c r="C883" s="27">
        <f t="shared" si="5"/>
        <v>0</v>
      </c>
    </row>
    <row r="884" spans="3:3" ht="12.75" customHeight="1" x14ac:dyDescent="0.2">
      <c r="C884" s="27">
        <f t="shared" si="5"/>
        <v>0</v>
      </c>
    </row>
    <row r="885" spans="3:3" ht="12.75" customHeight="1" x14ac:dyDescent="0.2">
      <c r="C885" s="27">
        <f t="shared" si="5"/>
        <v>0</v>
      </c>
    </row>
    <row r="886" spans="3:3" ht="12.75" customHeight="1" x14ac:dyDescent="0.2">
      <c r="C886" s="27">
        <f t="shared" si="5"/>
        <v>0</v>
      </c>
    </row>
    <row r="887" spans="3:3" ht="12.75" customHeight="1" x14ac:dyDescent="0.2">
      <c r="C887" s="27">
        <f t="shared" si="5"/>
        <v>0</v>
      </c>
    </row>
    <row r="888" spans="3:3" ht="12.75" customHeight="1" x14ac:dyDescent="0.2">
      <c r="C888" s="27">
        <f t="shared" si="5"/>
        <v>0</v>
      </c>
    </row>
    <row r="889" spans="3:3" ht="12.75" customHeight="1" x14ac:dyDescent="0.2">
      <c r="C889" s="27">
        <f t="shared" si="5"/>
        <v>0</v>
      </c>
    </row>
    <row r="890" spans="3:3" ht="12.75" customHeight="1" x14ac:dyDescent="0.2">
      <c r="C890" s="27">
        <f t="shared" si="5"/>
        <v>0</v>
      </c>
    </row>
    <row r="891" spans="3:3" ht="12.75" customHeight="1" x14ac:dyDescent="0.2">
      <c r="C891" s="27">
        <f t="shared" si="5"/>
        <v>0</v>
      </c>
    </row>
    <row r="892" spans="3:3" ht="12.75" customHeight="1" x14ac:dyDescent="0.2">
      <c r="C892" s="27">
        <f t="shared" si="5"/>
        <v>0</v>
      </c>
    </row>
    <row r="893" spans="3:3" ht="12.75" customHeight="1" x14ac:dyDescent="0.2">
      <c r="C893" s="27">
        <f t="shared" si="5"/>
        <v>0</v>
      </c>
    </row>
    <row r="894" spans="3:3" ht="12.75" customHeight="1" x14ac:dyDescent="0.2">
      <c r="C894" s="27">
        <f t="shared" si="5"/>
        <v>0</v>
      </c>
    </row>
    <row r="895" spans="3:3" ht="12.75" customHeight="1" x14ac:dyDescent="0.2">
      <c r="C895" s="27">
        <f t="shared" si="5"/>
        <v>0</v>
      </c>
    </row>
    <row r="896" spans="3:3" ht="12.75" customHeight="1" x14ac:dyDescent="0.2">
      <c r="C896" s="27">
        <f t="shared" si="5"/>
        <v>0</v>
      </c>
    </row>
    <row r="897" spans="3:3" ht="12.75" customHeight="1" x14ac:dyDescent="0.2">
      <c r="C897" s="27">
        <f t="shared" si="5"/>
        <v>0</v>
      </c>
    </row>
    <row r="898" spans="3:3" ht="12.75" customHeight="1" x14ac:dyDescent="0.2">
      <c r="C898" s="27">
        <f t="shared" si="5"/>
        <v>0</v>
      </c>
    </row>
    <row r="899" spans="3:3" ht="12.75" customHeight="1" x14ac:dyDescent="0.2">
      <c r="C899" s="27">
        <f t="shared" si="5"/>
        <v>0</v>
      </c>
    </row>
    <row r="900" spans="3:3" ht="12.75" customHeight="1" x14ac:dyDescent="0.2">
      <c r="C900" s="27">
        <f t="shared" si="5"/>
        <v>0</v>
      </c>
    </row>
    <row r="901" spans="3:3" ht="12.75" customHeight="1" x14ac:dyDescent="0.2">
      <c r="C901" s="27">
        <f t="shared" si="5"/>
        <v>0</v>
      </c>
    </row>
    <row r="902" spans="3:3" ht="12.75" customHeight="1" x14ac:dyDescent="0.2">
      <c r="C902" s="27">
        <f t="shared" si="5"/>
        <v>0</v>
      </c>
    </row>
  </sheetData>
  <mergeCells count="10">
    <mergeCell ref="A13:A14"/>
    <mergeCell ref="H13:H14"/>
    <mergeCell ref="I13:I14"/>
    <mergeCell ref="J13:J14"/>
    <mergeCell ref="M13:N13"/>
    <mergeCell ref="B13:D13"/>
    <mergeCell ref="E13:G13"/>
    <mergeCell ref="E10:J10"/>
    <mergeCell ref="K13:K14"/>
    <mergeCell ref="L13:L14"/>
  </mergeCells>
  <printOptions gridLines="1" gridLinesSet="0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37" zoomScale="115" zoomScaleNormal="115" workbookViewId="0">
      <selection sqref="A1:N56"/>
    </sheetView>
  </sheetViews>
  <sheetFormatPr defaultColWidth="8" defaultRowHeight="12.75" customHeight="1" x14ac:dyDescent="0.2"/>
  <cols>
    <col min="1" max="1" width="7.5703125" style="1" customWidth="1"/>
    <col min="2" max="2" width="16.42578125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79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80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4"/>
      <c r="B5" s="2" t="s">
        <v>81</v>
      </c>
      <c r="C5" s="4"/>
      <c r="D5" s="4"/>
      <c r="E5" s="4"/>
      <c r="F5" s="4"/>
      <c r="G5" s="4"/>
      <c r="H5" s="2"/>
      <c r="I5" s="2"/>
      <c r="J5" s="1"/>
    </row>
    <row r="6" spans="1:14" ht="12.75" customHeight="1" x14ac:dyDescent="0.2">
      <c r="A6" s="4"/>
      <c r="B6" s="2"/>
      <c r="C6" s="4"/>
      <c r="D6" s="4"/>
      <c r="E6" s="4"/>
      <c r="F6" s="4"/>
      <c r="G6" s="4"/>
      <c r="H6" s="2"/>
      <c r="I6" s="2"/>
      <c r="J6" s="1"/>
    </row>
    <row r="7" spans="1:14" ht="12.75" customHeight="1" x14ac:dyDescent="0.2">
      <c r="A7" s="4"/>
      <c r="B7" s="2"/>
      <c r="C7" s="4"/>
      <c r="D7" s="4"/>
      <c r="E7" s="4"/>
      <c r="F7" s="2"/>
      <c r="G7" s="5" t="s">
        <v>4</v>
      </c>
      <c r="H7" s="3"/>
      <c r="I7" s="3"/>
      <c r="J7" s="3"/>
      <c r="K7" s="2"/>
    </row>
    <row r="8" spans="1:14" ht="12.75" customHeight="1" x14ac:dyDescent="0.2">
      <c r="A8" s="4"/>
      <c r="B8" s="2"/>
      <c r="C8" s="4"/>
      <c r="D8" s="4"/>
      <c r="E8" s="4"/>
      <c r="F8" s="56" t="s">
        <v>5</v>
      </c>
      <c r="G8" s="56"/>
      <c r="H8" s="56"/>
      <c r="I8" s="56"/>
      <c r="J8" s="56"/>
      <c r="K8" s="56"/>
    </row>
    <row r="9" spans="1:14" ht="12.75" customHeight="1" x14ac:dyDescent="0.2">
      <c r="A9" s="4"/>
      <c r="B9" s="2"/>
      <c r="C9" s="4"/>
      <c r="D9" s="4"/>
      <c r="E9" s="4"/>
      <c r="F9" s="56" t="s">
        <v>6</v>
      </c>
      <c r="G9" s="56"/>
      <c r="H9" s="56"/>
      <c r="I9" s="56"/>
      <c r="J9" s="56"/>
      <c r="K9" s="56"/>
    </row>
    <row r="10" spans="1:14" ht="12.75" customHeight="1" x14ac:dyDescent="0.2">
      <c r="A10" s="4"/>
      <c r="B10" s="2"/>
      <c r="C10" s="4"/>
      <c r="D10" s="4"/>
      <c r="E10" s="4"/>
      <c r="F10" s="56" t="s">
        <v>82</v>
      </c>
      <c r="G10" s="56"/>
      <c r="H10" s="56"/>
      <c r="I10" s="56"/>
      <c r="J10" s="56"/>
      <c r="K10" s="56"/>
    </row>
    <row r="11" spans="1:14" ht="12.75" customHeight="1" x14ac:dyDescent="0.2">
      <c r="A11" s="42"/>
      <c r="B11" s="42"/>
      <c r="C11" s="43"/>
      <c r="D11" s="43"/>
      <c r="E11" s="43"/>
      <c r="F11" s="43"/>
      <c r="G11" s="42"/>
      <c r="H11" s="2"/>
      <c r="I11" s="2"/>
      <c r="J11" s="1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42.4" customHeight="1" x14ac:dyDescent="0.2">
      <c r="A13" s="57" t="s">
        <v>8</v>
      </c>
      <c r="B13" s="52" t="s">
        <v>83</v>
      </c>
      <c r="C13" s="52"/>
      <c r="D13" s="52"/>
      <c r="E13" s="53" t="s">
        <v>84</v>
      </c>
      <c r="F13" s="60"/>
      <c r="G13" s="54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3">
        <v>3497623.65</v>
      </c>
      <c r="C15" s="10"/>
      <c r="D15" s="10"/>
      <c r="E15" s="13">
        <v>1292044.8899999999</v>
      </c>
      <c r="F15" s="10"/>
      <c r="G15" s="10"/>
      <c r="H15" s="10"/>
      <c r="I15" s="12"/>
      <c r="J15" s="10"/>
      <c r="K15" s="13"/>
      <c r="L15" s="14"/>
      <c r="M15" s="14"/>
      <c r="N15" s="14"/>
    </row>
    <row r="16" spans="1:14" ht="18" customHeight="1" x14ac:dyDescent="0.2">
      <c r="A16" s="10" t="s">
        <v>26</v>
      </c>
      <c r="B16" s="13">
        <v>3497726.13</v>
      </c>
      <c r="C16" s="17">
        <f t="shared" ref="C16:C39" si="0">B16-B15</f>
        <v>102.47999999998137</v>
      </c>
      <c r="D16" s="16">
        <f t="shared" ref="D16:D39" si="1">C16*3</f>
        <v>307.43999999994412</v>
      </c>
      <c r="E16" s="13">
        <v>1292097.8700000001</v>
      </c>
      <c r="F16" s="17">
        <f t="shared" ref="F16:F39" si="2">E16-E15</f>
        <v>52.980000000214204</v>
      </c>
      <c r="G16" s="16">
        <f t="shared" ref="G16:G39" si="3">F16*3</f>
        <v>158.94000000064261</v>
      </c>
      <c r="H16" s="13">
        <f t="shared" ref="H16:H40" si="4">G16/D16</f>
        <v>0.51697892271881185</v>
      </c>
      <c r="I16" s="19">
        <f t="shared" ref="I16:I40" si="5">1/SQRT(1+H16*H16)</f>
        <v>0.88831276242249801</v>
      </c>
      <c r="J16" s="16">
        <f t="shared" ref="J16:J40" si="6">SQRT(D16*D16+G16*G16)</f>
        <v>346.09431835869526</v>
      </c>
      <c r="K16" s="14">
        <v>6</v>
      </c>
      <c r="L16" s="21">
        <f t="shared" ref="L16:L39" si="7">D16/I16/K16/1.73</f>
        <v>33.342419880413807</v>
      </c>
      <c r="M16" s="14"/>
      <c r="N16" s="14"/>
    </row>
    <row r="17" spans="1:14" ht="18" customHeight="1" x14ac:dyDescent="0.2">
      <c r="A17" s="10" t="s">
        <v>27</v>
      </c>
      <c r="B17" s="13">
        <v>3497817.15</v>
      </c>
      <c r="C17" s="17">
        <f t="shared" si="0"/>
        <v>91.020000000018626</v>
      </c>
      <c r="D17" s="16">
        <f t="shared" si="1"/>
        <v>273.06000000005588</v>
      </c>
      <c r="E17" s="13">
        <v>1292150.73</v>
      </c>
      <c r="F17" s="17">
        <f t="shared" si="2"/>
        <v>52.859999999869615</v>
      </c>
      <c r="G17" s="16">
        <f t="shared" si="3"/>
        <v>158.57999999960884</v>
      </c>
      <c r="H17" s="13">
        <f t="shared" si="4"/>
        <v>0.5807514831889562</v>
      </c>
      <c r="I17" s="19">
        <f t="shared" si="5"/>
        <v>0.86474901897327239</v>
      </c>
      <c r="J17" s="16">
        <f t="shared" si="6"/>
        <v>315.76792110647727</v>
      </c>
      <c r="K17" s="14">
        <v>6</v>
      </c>
      <c r="L17" s="21">
        <f t="shared" si="7"/>
        <v>30.420801648022859</v>
      </c>
      <c r="M17" s="14"/>
      <c r="N17" s="14"/>
    </row>
    <row r="18" spans="1:14" ht="18" customHeight="1" x14ac:dyDescent="0.2">
      <c r="A18" s="10" t="s">
        <v>28</v>
      </c>
      <c r="B18" s="13">
        <v>3497903.31</v>
      </c>
      <c r="C18" s="17">
        <f t="shared" si="0"/>
        <v>86.160000000149012</v>
      </c>
      <c r="D18" s="16">
        <f t="shared" si="1"/>
        <v>258.48000000044703</v>
      </c>
      <c r="E18" s="13">
        <v>1292203.6499999999</v>
      </c>
      <c r="F18" s="17">
        <f t="shared" si="2"/>
        <v>52.919999999925494</v>
      </c>
      <c r="G18" s="16">
        <f t="shared" si="3"/>
        <v>158.75999999977648</v>
      </c>
      <c r="H18" s="13">
        <f t="shared" si="4"/>
        <v>0.61420612813177777</v>
      </c>
      <c r="I18" s="19">
        <f t="shared" si="5"/>
        <v>0.85210623021515119</v>
      </c>
      <c r="J18" s="16">
        <f t="shared" si="6"/>
        <v>303.34245993622477</v>
      </c>
      <c r="K18" s="14">
        <v>6</v>
      </c>
      <c r="L18" s="21">
        <f t="shared" si="7"/>
        <v>29.22374373181356</v>
      </c>
      <c r="M18" s="14"/>
      <c r="N18" s="14"/>
    </row>
    <row r="19" spans="1:14" ht="18" customHeight="1" x14ac:dyDescent="0.2">
      <c r="A19" s="10" t="s">
        <v>29</v>
      </c>
      <c r="B19" s="13">
        <v>3497984.37</v>
      </c>
      <c r="C19" s="17">
        <f t="shared" si="0"/>
        <v>81.060000000055879</v>
      </c>
      <c r="D19" s="16">
        <f t="shared" si="1"/>
        <v>243.18000000016764</v>
      </c>
      <c r="E19" s="13">
        <v>1292256.69</v>
      </c>
      <c r="F19" s="17">
        <f t="shared" si="2"/>
        <v>53.040000000037253</v>
      </c>
      <c r="G19" s="16">
        <f t="shared" si="3"/>
        <v>159.12000000011176</v>
      </c>
      <c r="H19" s="13">
        <f t="shared" si="4"/>
        <v>0.65433012583272498</v>
      </c>
      <c r="I19" s="19">
        <f t="shared" si="5"/>
        <v>0.83678407244044239</v>
      </c>
      <c r="J19" s="16">
        <f t="shared" si="6"/>
        <v>290.6126060585072</v>
      </c>
      <c r="K19" s="14">
        <v>6</v>
      </c>
      <c r="L19" s="21">
        <f t="shared" si="7"/>
        <v>27.997360891956376</v>
      </c>
      <c r="M19" s="14"/>
      <c r="N19" s="14"/>
    </row>
    <row r="20" spans="1:14" ht="18" customHeight="1" x14ac:dyDescent="0.2">
      <c r="A20" s="10" t="s">
        <v>30</v>
      </c>
      <c r="B20" s="13">
        <v>3498062.97</v>
      </c>
      <c r="C20" s="17">
        <f t="shared" si="0"/>
        <v>78.600000000093132</v>
      </c>
      <c r="D20" s="16">
        <f t="shared" si="1"/>
        <v>235.8000000002794</v>
      </c>
      <c r="E20" s="13">
        <v>1292309.6100000001</v>
      </c>
      <c r="F20" s="17">
        <f t="shared" si="2"/>
        <v>52.920000000158325</v>
      </c>
      <c r="G20" s="16">
        <f t="shared" si="3"/>
        <v>158.76000000047497</v>
      </c>
      <c r="H20" s="13">
        <f t="shared" si="4"/>
        <v>0.67328244274930815</v>
      </c>
      <c r="I20" s="19">
        <f t="shared" si="5"/>
        <v>0.8295087690314833</v>
      </c>
      <c r="J20" s="16">
        <f t="shared" si="6"/>
        <v>284.26462600943256</v>
      </c>
      <c r="K20" s="14">
        <v>6</v>
      </c>
      <c r="L20" s="21">
        <f t="shared" si="7"/>
        <v>27.385802120369227</v>
      </c>
      <c r="M20" s="14"/>
      <c r="N20" s="14"/>
    </row>
    <row r="21" spans="1:14" ht="18" customHeight="1" x14ac:dyDescent="0.2">
      <c r="A21" s="10" t="s">
        <v>31</v>
      </c>
      <c r="B21" s="13">
        <v>3498142.47</v>
      </c>
      <c r="C21" s="17">
        <f t="shared" si="0"/>
        <v>79.5</v>
      </c>
      <c r="D21" s="16">
        <f t="shared" si="1"/>
        <v>238.5</v>
      </c>
      <c r="E21" s="13">
        <v>1292362.23</v>
      </c>
      <c r="F21" s="17">
        <f t="shared" si="2"/>
        <v>52.619999999878928</v>
      </c>
      <c r="G21" s="16">
        <f t="shared" si="3"/>
        <v>157.85999999963678</v>
      </c>
      <c r="H21" s="13">
        <f t="shared" si="4"/>
        <v>0.66188679245130733</v>
      </c>
      <c r="I21" s="19">
        <f t="shared" si="5"/>
        <v>0.83388534951372051</v>
      </c>
      <c r="J21" s="16">
        <f t="shared" si="6"/>
        <v>286.01054106428546</v>
      </c>
      <c r="K21" s="14">
        <v>6</v>
      </c>
      <c r="L21" s="21">
        <f t="shared" si="7"/>
        <v>27.554002029314592</v>
      </c>
      <c r="M21" s="14"/>
      <c r="N21" s="14"/>
    </row>
    <row r="22" spans="1:14" ht="18" customHeight="1" x14ac:dyDescent="0.2">
      <c r="A22" s="10" t="s">
        <v>32</v>
      </c>
      <c r="B22" s="13">
        <v>3498232.59</v>
      </c>
      <c r="C22" s="17">
        <f t="shared" si="0"/>
        <v>90.119999999646097</v>
      </c>
      <c r="D22" s="16">
        <f t="shared" si="1"/>
        <v>270.35999999893829</v>
      </c>
      <c r="E22" s="13">
        <v>1292411.9099999999</v>
      </c>
      <c r="F22" s="17">
        <f t="shared" si="2"/>
        <v>49.679999999934807</v>
      </c>
      <c r="G22" s="16">
        <f t="shared" si="3"/>
        <v>149.03999999980442</v>
      </c>
      <c r="H22" s="13">
        <f t="shared" si="4"/>
        <v>0.55126498002807256</v>
      </c>
      <c r="I22" s="19">
        <f t="shared" si="5"/>
        <v>0.8757477094384587</v>
      </c>
      <c r="J22" s="16">
        <f t="shared" si="6"/>
        <v>308.71904897392972</v>
      </c>
      <c r="K22" s="14">
        <v>6</v>
      </c>
      <c r="L22" s="21">
        <f t="shared" si="7"/>
        <v>29.74171955432849</v>
      </c>
      <c r="M22" s="14"/>
      <c r="N22" s="14"/>
    </row>
    <row r="23" spans="1:14" ht="18" customHeight="1" x14ac:dyDescent="0.2">
      <c r="A23" s="10" t="s">
        <v>33</v>
      </c>
      <c r="B23" s="13">
        <v>3498328.17</v>
      </c>
      <c r="C23" s="17">
        <f t="shared" si="0"/>
        <v>95.580000000074506</v>
      </c>
      <c r="D23" s="16">
        <f t="shared" si="1"/>
        <v>286.74000000022352</v>
      </c>
      <c r="E23" s="13">
        <v>1292457.57</v>
      </c>
      <c r="F23" s="17">
        <f t="shared" si="2"/>
        <v>45.660000000149012</v>
      </c>
      <c r="G23" s="16">
        <f t="shared" si="3"/>
        <v>136.98000000044703</v>
      </c>
      <c r="H23" s="13">
        <f t="shared" si="4"/>
        <v>0.4777150031399186</v>
      </c>
      <c r="I23" s="19">
        <f t="shared" si="5"/>
        <v>0.90232584795160786</v>
      </c>
      <c r="J23" s="16">
        <f t="shared" si="6"/>
        <v>317.77877210451084</v>
      </c>
      <c r="K23" s="14">
        <v>6</v>
      </c>
      <c r="L23" s="21">
        <f t="shared" si="7"/>
        <v>30.61452525091627</v>
      </c>
      <c r="M23" s="14"/>
      <c r="N23" s="14"/>
    </row>
    <row r="24" spans="1:14" ht="18" customHeight="1" x14ac:dyDescent="0.2">
      <c r="A24" s="10" t="s">
        <v>34</v>
      </c>
      <c r="B24" s="13">
        <v>3498438.57</v>
      </c>
      <c r="C24" s="17">
        <f t="shared" si="0"/>
        <v>110.39999999990687</v>
      </c>
      <c r="D24" s="16">
        <f t="shared" si="1"/>
        <v>331.1999999997206</v>
      </c>
      <c r="E24" s="13">
        <v>1292508.1499999999</v>
      </c>
      <c r="F24" s="17">
        <f t="shared" si="2"/>
        <v>50.579999999841675</v>
      </c>
      <c r="G24" s="16">
        <f t="shared" si="3"/>
        <v>151.73999999952503</v>
      </c>
      <c r="H24" s="13">
        <f t="shared" si="4"/>
        <v>0.45815217391199586</v>
      </c>
      <c r="I24" s="19">
        <f t="shared" si="5"/>
        <v>0.90912719433598443</v>
      </c>
      <c r="J24" s="16">
        <f t="shared" si="6"/>
        <v>364.30545919553657</v>
      </c>
      <c r="K24" s="14">
        <v>6</v>
      </c>
      <c r="L24" s="21">
        <f t="shared" si="7"/>
        <v>35.096865047739556</v>
      </c>
      <c r="M24" s="14"/>
      <c r="N24" s="14"/>
    </row>
    <row r="25" spans="1:14" ht="18" customHeight="1" x14ac:dyDescent="0.2">
      <c r="A25" s="34" t="s">
        <v>35</v>
      </c>
      <c r="B25" s="13">
        <v>3498551.25</v>
      </c>
      <c r="C25" s="17">
        <f t="shared" si="0"/>
        <v>112.68000000016764</v>
      </c>
      <c r="D25" s="16">
        <f t="shared" si="1"/>
        <v>338.04000000050291</v>
      </c>
      <c r="E25" s="13">
        <v>1292555.67</v>
      </c>
      <c r="F25" s="17">
        <f t="shared" si="2"/>
        <v>47.520000000018626</v>
      </c>
      <c r="G25" s="16">
        <f t="shared" si="3"/>
        <v>142.56000000005588</v>
      </c>
      <c r="H25" s="13">
        <f t="shared" si="4"/>
        <v>0.42172523961615133</v>
      </c>
      <c r="I25" s="19">
        <f t="shared" si="5"/>
        <v>0.92141357296870186</v>
      </c>
      <c r="J25" s="16">
        <f t="shared" si="6"/>
        <v>366.87108798644238</v>
      </c>
      <c r="K25" s="14">
        <v>6</v>
      </c>
      <c r="L25" s="21">
        <f t="shared" si="7"/>
        <v>35.344035451487706</v>
      </c>
      <c r="M25" s="14"/>
      <c r="N25" s="14"/>
    </row>
    <row r="26" spans="1:14" ht="18" customHeight="1" x14ac:dyDescent="0.2">
      <c r="A26" s="10" t="s">
        <v>36</v>
      </c>
      <c r="B26" s="13">
        <v>3498670.05</v>
      </c>
      <c r="C26" s="17">
        <f t="shared" si="0"/>
        <v>118.79999999981374</v>
      </c>
      <c r="D26" s="16">
        <f t="shared" si="1"/>
        <v>356.39999999944121</v>
      </c>
      <c r="E26" s="13">
        <v>1292605.8899999999</v>
      </c>
      <c r="F26" s="17">
        <f t="shared" si="2"/>
        <v>50.21999999997206</v>
      </c>
      <c r="G26" s="16">
        <f t="shared" si="3"/>
        <v>150.65999999991618</v>
      </c>
      <c r="H26" s="13">
        <f t="shared" si="4"/>
        <v>0.42272727272770033</v>
      </c>
      <c r="I26" s="19">
        <f t="shared" si="5"/>
        <v>0.92108277928804505</v>
      </c>
      <c r="J26" s="16">
        <f t="shared" si="6"/>
        <v>386.93590631986643</v>
      </c>
      <c r="K26" s="14">
        <v>6</v>
      </c>
      <c r="L26" s="21">
        <f t="shared" si="7"/>
        <v>37.277062265883082</v>
      </c>
      <c r="M26" s="14"/>
      <c r="N26" s="14"/>
    </row>
    <row r="27" spans="1:14" ht="18" customHeight="1" x14ac:dyDescent="0.2">
      <c r="A27" s="10" t="s">
        <v>37</v>
      </c>
      <c r="B27" s="13">
        <v>3498784.83</v>
      </c>
      <c r="C27" s="17">
        <f t="shared" si="0"/>
        <v>114.78000000026077</v>
      </c>
      <c r="D27" s="16">
        <f t="shared" si="1"/>
        <v>344.34000000078231</v>
      </c>
      <c r="E27" s="13">
        <v>1292655.33</v>
      </c>
      <c r="F27" s="17">
        <f t="shared" si="2"/>
        <v>49.440000000176951</v>
      </c>
      <c r="G27" s="16">
        <f t="shared" si="3"/>
        <v>148.32000000053085</v>
      </c>
      <c r="H27" s="13">
        <f t="shared" si="4"/>
        <v>0.4307370622065223</v>
      </c>
      <c r="I27" s="19">
        <f t="shared" si="5"/>
        <v>0.91842335029695832</v>
      </c>
      <c r="J27" s="16">
        <f t="shared" si="6"/>
        <v>374.92513652820907</v>
      </c>
      <c r="K27" s="14">
        <v>6</v>
      </c>
      <c r="L27" s="21">
        <f t="shared" si="7"/>
        <v>36.119955349538451</v>
      </c>
      <c r="M27" s="14"/>
      <c r="N27" s="14"/>
    </row>
    <row r="28" spans="1:14" ht="18" customHeight="1" x14ac:dyDescent="0.2">
      <c r="A28" s="10" t="s">
        <v>38</v>
      </c>
      <c r="B28" s="13">
        <v>3498910.35</v>
      </c>
      <c r="C28" s="17">
        <f t="shared" si="0"/>
        <v>125.52000000001863</v>
      </c>
      <c r="D28" s="16">
        <f t="shared" si="1"/>
        <v>376.56000000005588</v>
      </c>
      <c r="E28" s="13">
        <v>1292709.03</v>
      </c>
      <c r="F28" s="17">
        <f t="shared" si="2"/>
        <v>53.699999999953434</v>
      </c>
      <c r="G28" s="16">
        <f t="shared" si="3"/>
        <v>161.0999999998603</v>
      </c>
      <c r="H28" s="13">
        <f t="shared" si="4"/>
        <v>0.42782026768599002</v>
      </c>
      <c r="I28" s="19">
        <f t="shared" si="5"/>
        <v>0.91939489454820633</v>
      </c>
      <c r="J28" s="16">
        <f t="shared" si="6"/>
        <v>409.57373402111256</v>
      </c>
      <c r="K28" s="14">
        <v>6</v>
      </c>
      <c r="L28" s="21">
        <f t="shared" si="7"/>
        <v>39.457970522265178</v>
      </c>
      <c r="M28" s="14"/>
      <c r="N28" s="14"/>
    </row>
    <row r="29" spans="1:14" ht="18" customHeight="1" x14ac:dyDescent="0.2">
      <c r="A29" s="10" t="s">
        <v>39</v>
      </c>
      <c r="B29" s="13">
        <v>3499036.77</v>
      </c>
      <c r="C29" s="17">
        <f t="shared" si="0"/>
        <v>126.41999999992549</v>
      </c>
      <c r="D29" s="16">
        <f t="shared" si="1"/>
        <v>379.25999999977648</v>
      </c>
      <c r="E29" s="13">
        <v>1292764.29</v>
      </c>
      <c r="F29" s="17">
        <f t="shared" si="2"/>
        <v>55.260000000009313</v>
      </c>
      <c r="G29" s="16">
        <f t="shared" si="3"/>
        <v>165.78000000002794</v>
      </c>
      <c r="H29" s="13">
        <f t="shared" si="4"/>
        <v>0.43711438063630659</v>
      </c>
      <c r="I29" s="19">
        <f t="shared" si="5"/>
        <v>0.91628703725646199</v>
      </c>
      <c r="J29" s="16">
        <f t="shared" si="6"/>
        <v>413.90959882544371</v>
      </c>
      <c r="K29" s="14">
        <v>6</v>
      </c>
      <c r="L29" s="21">
        <f t="shared" si="7"/>
        <v>39.875683894551408</v>
      </c>
      <c r="M29" s="14"/>
      <c r="N29" s="14"/>
    </row>
    <row r="30" spans="1:14" ht="18" customHeight="1" x14ac:dyDescent="0.2">
      <c r="A30" s="10" t="s">
        <v>40</v>
      </c>
      <c r="B30" s="13">
        <v>3499160</v>
      </c>
      <c r="C30" s="17">
        <f t="shared" si="0"/>
        <v>123.22999999998137</v>
      </c>
      <c r="D30" s="16">
        <f t="shared" si="1"/>
        <v>369.68999999994412</v>
      </c>
      <c r="E30" s="13">
        <v>1292817.69</v>
      </c>
      <c r="F30" s="17">
        <f t="shared" si="2"/>
        <v>53.399999999906868</v>
      </c>
      <c r="G30" s="16">
        <f t="shared" si="3"/>
        <v>160.1999999997206</v>
      </c>
      <c r="H30" s="13">
        <f t="shared" si="4"/>
        <v>0.43333603830167117</v>
      </c>
      <c r="I30" s="19">
        <f t="shared" si="5"/>
        <v>0.91755471982295977</v>
      </c>
      <c r="J30" s="16">
        <f t="shared" si="6"/>
        <v>402.9078506307232</v>
      </c>
      <c r="K30" s="14">
        <v>6</v>
      </c>
      <c r="L30" s="21">
        <f t="shared" si="7"/>
        <v>38.815785224539802</v>
      </c>
      <c r="M30" s="14"/>
      <c r="N30" s="14"/>
    </row>
    <row r="31" spans="1:14" ht="18" customHeight="1" x14ac:dyDescent="0.2">
      <c r="A31" s="10" t="s">
        <v>41</v>
      </c>
      <c r="B31" s="13">
        <v>3499278.33</v>
      </c>
      <c r="C31" s="17">
        <f t="shared" si="0"/>
        <v>118.33000000007451</v>
      </c>
      <c r="D31" s="16">
        <f t="shared" si="1"/>
        <v>354.99000000022352</v>
      </c>
      <c r="E31" s="13">
        <v>1292871.1499999999</v>
      </c>
      <c r="F31" s="17">
        <f t="shared" si="2"/>
        <v>53.459999999962747</v>
      </c>
      <c r="G31" s="16">
        <f t="shared" si="3"/>
        <v>160.37999999988824</v>
      </c>
      <c r="H31" s="13">
        <f t="shared" si="4"/>
        <v>0.45178737429163429</v>
      </c>
      <c r="I31" s="19">
        <f t="shared" si="5"/>
        <v>0.91131094889039632</v>
      </c>
      <c r="J31" s="16">
        <f t="shared" si="6"/>
        <v>389.53773180543482</v>
      </c>
      <c r="K31" s="14">
        <v>6</v>
      </c>
      <c r="L31" s="21">
        <f t="shared" si="7"/>
        <v>37.527719827113181</v>
      </c>
      <c r="M31" s="14"/>
      <c r="N31" s="14"/>
    </row>
    <row r="32" spans="1:14" ht="18" customHeight="1" x14ac:dyDescent="0.2">
      <c r="A32" s="10" t="s">
        <v>42</v>
      </c>
      <c r="B32" s="13">
        <v>3499396.35</v>
      </c>
      <c r="C32" s="17">
        <f t="shared" si="0"/>
        <v>118.02000000001863</v>
      </c>
      <c r="D32" s="16">
        <f t="shared" si="1"/>
        <v>354.06000000005588</v>
      </c>
      <c r="E32" s="13">
        <v>1292924.3700000001</v>
      </c>
      <c r="F32" s="17">
        <f t="shared" si="2"/>
        <v>53.220000000204891</v>
      </c>
      <c r="G32" s="16">
        <f t="shared" si="3"/>
        <v>159.66000000061467</v>
      </c>
      <c r="H32" s="13">
        <f t="shared" si="4"/>
        <v>0.45094051855784184</v>
      </c>
      <c r="I32" s="19">
        <f t="shared" si="5"/>
        <v>0.91160037847431241</v>
      </c>
      <c r="J32" s="16">
        <f t="shared" si="6"/>
        <v>388.39387121868424</v>
      </c>
      <c r="K32" s="14">
        <v>6</v>
      </c>
      <c r="L32" s="21">
        <f t="shared" si="7"/>
        <v>37.417521312011964</v>
      </c>
      <c r="M32" s="14"/>
      <c r="N32" s="14"/>
    </row>
    <row r="33" spans="1:14" ht="18" customHeight="1" x14ac:dyDescent="0.2">
      <c r="A33" s="10" t="s">
        <v>43</v>
      </c>
      <c r="B33" s="13">
        <v>3499515.69</v>
      </c>
      <c r="C33" s="17">
        <f t="shared" si="0"/>
        <v>119.33999999985099</v>
      </c>
      <c r="D33" s="16">
        <f t="shared" si="1"/>
        <v>358.01999999955297</v>
      </c>
      <c r="E33" s="13">
        <v>1292979.33</v>
      </c>
      <c r="F33" s="17">
        <f t="shared" si="2"/>
        <v>54.959999999962747</v>
      </c>
      <c r="G33" s="16">
        <f t="shared" si="3"/>
        <v>164.87999999988824</v>
      </c>
      <c r="H33" s="13">
        <f t="shared" si="4"/>
        <v>0.46053293112142929</v>
      </c>
      <c r="I33" s="19">
        <f t="shared" si="5"/>
        <v>0.90830658319413882</v>
      </c>
      <c r="J33" s="16">
        <f t="shared" si="6"/>
        <v>394.16206666756131</v>
      </c>
      <c r="K33" s="14">
        <v>6</v>
      </c>
      <c r="L33" s="21">
        <f t="shared" si="7"/>
        <v>37.973224149090683</v>
      </c>
      <c r="M33" s="14"/>
      <c r="N33" s="14"/>
    </row>
    <row r="34" spans="1:14" ht="18" customHeight="1" x14ac:dyDescent="0.2">
      <c r="A34" s="10" t="s">
        <v>44</v>
      </c>
      <c r="B34" s="13">
        <v>3499638.39</v>
      </c>
      <c r="C34" s="17">
        <f t="shared" si="0"/>
        <v>122.70000000018626</v>
      </c>
      <c r="D34" s="16">
        <f t="shared" si="1"/>
        <v>368.10000000055879</v>
      </c>
      <c r="E34" s="13">
        <v>1293035.73</v>
      </c>
      <c r="F34" s="17">
        <f t="shared" si="2"/>
        <v>56.399999999906868</v>
      </c>
      <c r="G34" s="16">
        <f t="shared" si="3"/>
        <v>169.1999999997206</v>
      </c>
      <c r="H34" s="13">
        <f t="shared" si="4"/>
        <v>0.45965770171003462</v>
      </c>
      <c r="I34" s="19">
        <f t="shared" si="5"/>
        <v>0.90860849743157313</v>
      </c>
      <c r="J34" s="16">
        <f t="shared" si="6"/>
        <v>405.12498071621906</v>
      </c>
      <c r="K34" s="14">
        <v>6</v>
      </c>
      <c r="L34" s="21">
        <f t="shared" si="7"/>
        <v>39.029381571890077</v>
      </c>
      <c r="M34" s="14"/>
      <c r="N34" s="14"/>
    </row>
    <row r="35" spans="1:14" ht="18" customHeight="1" x14ac:dyDescent="0.2">
      <c r="A35" s="10" t="s">
        <v>45</v>
      </c>
      <c r="B35" s="13">
        <v>3499763.79</v>
      </c>
      <c r="C35" s="17">
        <f t="shared" si="0"/>
        <v>125.39999999990687</v>
      </c>
      <c r="D35" s="16">
        <f t="shared" si="1"/>
        <v>376.1999999997206</v>
      </c>
      <c r="E35" s="13">
        <v>1293092.55</v>
      </c>
      <c r="F35" s="17">
        <f t="shared" si="2"/>
        <v>56.820000000065193</v>
      </c>
      <c r="G35" s="16">
        <f t="shared" si="3"/>
        <v>170.46000000019558</v>
      </c>
      <c r="H35" s="13">
        <f t="shared" si="4"/>
        <v>0.45311004784774633</v>
      </c>
      <c r="I35" s="19">
        <f t="shared" si="5"/>
        <v>0.91085836595768332</v>
      </c>
      <c r="J35" s="16">
        <f t="shared" si="6"/>
        <v>413.0170112717592</v>
      </c>
      <c r="K35" s="14">
        <v>6</v>
      </c>
      <c r="L35" s="21">
        <f t="shared" si="7"/>
        <v>39.78969280074751</v>
      </c>
      <c r="M35" s="14"/>
      <c r="N35" s="14"/>
    </row>
    <row r="36" spans="1:14" ht="18" customHeight="1" x14ac:dyDescent="0.2">
      <c r="A36" s="10" t="s">
        <v>46</v>
      </c>
      <c r="B36" s="13">
        <v>3499892.73</v>
      </c>
      <c r="C36" s="17">
        <f t="shared" si="0"/>
        <v>128.93999999994412</v>
      </c>
      <c r="D36" s="16">
        <f t="shared" si="1"/>
        <v>386.81999999983236</v>
      </c>
      <c r="E36" s="13">
        <v>1293148.8899999999</v>
      </c>
      <c r="F36" s="17">
        <f t="shared" si="2"/>
        <v>56.339999999850988</v>
      </c>
      <c r="G36" s="16">
        <f t="shared" si="3"/>
        <v>169.01999999955297</v>
      </c>
      <c r="H36" s="13">
        <f t="shared" si="4"/>
        <v>0.43694741740247717</v>
      </c>
      <c r="I36" s="19">
        <f t="shared" si="5"/>
        <v>0.91634317662593745</v>
      </c>
      <c r="J36" s="16">
        <f t="shared" si="6"/>
        <v>422.13442503510561</v>
      </c>
      <c r="K36" s="14">
        <v>6</v>
      </c>
      <c r="L36" s="21">
        <f t="shared" si="7"/>
        <v>40.668056361763547</v>
      </c>
      <c r="M36" s="14"/>
      <c r="N36" s="14"/>
    </row>
    <row r="37" spans="1:14" ht="18" customHeight="1" x14ac:dyDescent="0.2">
      <c r="A37" s="10" t="s">
        <v>47</v>
      </c>
      <c r="B37" s="13">
        <v>3500036.07</v>
      </c>
      <c r="C37" s="17">
        <f t="shared" si="0"/>
        <v>143.33999999985099</v>
      </c>
      <c r="D37" s="16">
        <f t="shared" si="1"/>
        <v>430.01999999955297</v>
      </c>
      <c r="E37" s="13">
        <v>1293203.6100000001</v>
      </c>
      <c r="F37" s="17">
        <f t="shared" si="2"/>
        <v>54.720000000204891</v>
      </c>
      <c r="G37" s="16">
        <f t="shared" si="3"/>
        <v>164.16000000061467</v>
      </c>
      <c r="H37" s="13">
        <f t="shared" si="4"/>
        <v>0.38174968606293969</v>
      </c>
      <c r="I37" s="19">
        <f t="shared" si="5"/>
        <v>0.93423970884058083</v>
      </c>
      <c r="J37" s="16">
        <f t="shared" si="6"/>
        <v>460.28872026133484</v>
      </c>
      <c r="K37" s="14">
        <v>6</v>
      </c>
      <c r="L37" s="21">
        <f t="shared" si="7"/>
        <v>44.343807346949404</v>
      </c>
      <c r="M37" s="14"/>
      <c r="N37" s="14"/>
    </row>
    <row r="38" spans="1:14" ht="18" customHeight="1" x14ac:dyDescent="0.2">
      <c r="A38" s="10" t="s">
        <v>48</v>
      </c>
      <c r="B38" s="13">
        <v>3500178.21</v>
      </c>
      <c r="C38" s="17">
        <f t="shared" si="0"/>
        <v>142.14000000013039</v>
      </c>
      <c r="D38" s="16">
        <f t="shared" si="1"/>
        <v>426.42000000039116</v>
      </c>
      <c r="E38" s="13">
        <v>1293257.6100000001</v>
      </c>
      <c r="F38" s="17">
        <f t="shared" si="2"/>
        <v>54</v>
      </c>
      <c r="G38" s="16">
        <f t="shared" si="3"/>
        <v>162</v>
      </c>
      <c r="H38" s="13">
        <f t="shared" si="4"/>
        <v>0.37990713381138641</v>
      </c>
      <c r="I38" s="19">
        <f t="shared" si="5"/>
        <v>0.93481240373956187</v>
      </c>
      <c r="J38" s="16">
        <f t="shared" si="6"/>
        <v>456.15569315786644</v>
      </c>
      <c r="K38" s="14">
        <v>6</v>
      </c>
      <c r="L38" s="21">
        <f t="shared" si="7"/>
        <v>43.945635178985206</v>
      </c>
      <c r="M38" s="14"/>
      <c r="N38" s="14"/>
    </row>
    <row r="39" spans="1:14" ht="18" customHeight="1" x14ac:dyDescent="0.2">
      <c r="A39" s="10" t="s">
        <v>49</v>
      </c>
      <c r="B39" s="13">
        <v>3500295.87</v>
      </c>
      <c r="C39" s="17">
        <f t="shared" si="0"/>
        <v>117.66000000014901</v>
      </c>
      <c r="D39" s="16">
        <f t="shared" si="1"/>
        <v>352.98000000044703</v>
      </c>
      <c r="E39" s="13">
        <v>1293311.01</v>
      </c>
      <c r="F39" s="17">
        <f t="shared" si="2"/>
        <v>53.399999999906868</v>
      </c>
      <c r="G39" s="16">
        <f t="shared" si="3"/>
        <v>160.1999999997206</v>
      </c>
      <c r="H39" s="13">
        <f t="shared" si="4"/>
        <v>0.45385007649021958</v>
      </c>
      <c r="I39" s="19">
        <f t="shared" si="5"/>
        <v>0.91060486596572354</v>
      </c>
      <c r="J39" s="16">
        <f t="shared" si="6"/>
        <v>387.63245529783245</v>
      </c>
      <c r="K39" s="14">
        <v>6</v>
      </c>
      <c r="L39" s="21">
        <f t="shared" si="7"/>
        <v>37.344167177055148</v>
      </c>
      <c r="M39" s="14"/>
      <c r="N39" s="14"/>
    </row>
    <row r="40" spans="1:14" ht="18" customHeight="1" x14ac:dyDescent="0.2">
      <c r="A40" s="22"/>
      <c r="B40" s="22"/>
      <c r="C40" s="13"/>
      <c r="D40" s="16">
        <f>SUM(D16:D39)</f>
        <v>8016.6600000006147</v>
      </c>
      <c r="E40" s="13"/>
      <c r="F40" s="13"/>
      <c r="G40" s="16">
        <f>SUM(G16:G39)</f>
        <v>3798.3600000003353</v>
      </c>
      <c r="H40" s="13">
        <f t="shared" si="4"/>
        <v>0.47380829422727722</v>
      </c>
      <c r="I40" s="19">
        <f t="shared" si="5"/>
        <v>0.90369445219049205</v>
      </c>
      <c r="J40" s="16">
        <f t="shared" si="6"/>
        <v>8870.9850774991392</v>
      </c>
      <c r="K40" s="13"/>
      <c r="L40" s="14"/>
      <c r="M40" s="14"/>
      <c r="N40" s="14"/>
    </row>
    <row r="41" spans="1:14" ht="12.75" customHeight="1" x14ac:dyDescent="0.2">
      <c r="B41" s="44"/>
      <c r="C41" s="44"/>
      <c r="D41" s="44"/>
      <c r="J41" s="1"/>
    </row>
    <row r="42" spans="1:14" ht="12.75" customHeight="1" x14ac:dyDescent="0.2">
      <c r="J42" s="1"/>
    </row>
    <row r="43" spans="1:14" ht="12.75" customHeight="1" x14ac:dyDescent="0.2">
      <c r="A43" s="26" t="s">
        <v>50</v>
      </c>
      <c r="F43" s="26" t="s">
        <v>51</v>
      </c>
      <c r="J43" s="1"/>
      <c r="K43" s="1"/>
    </row>
    <row r="44" spans="1:14" ht="12.75" customHeight="1" x14ac:dyDescent="0.2">
      <c r="A44" s="1" t="s">
        <v>52</v>
      </c>
      <c r="F44" s="1" t="s">
        <v>104</v>
      </c>
      <c r="J44" s="1"/>
      <c r="K44" s="1"/>
    </row>
    <row r="45" spans="1:14" ht="12.75" customHeight="1" x14ac:dyDescent="0.2">
      <c r="A45" s="1" t="s">
        <v>54</v>
      </c>
      <c r="F45" s="1" t="s">
        <v>54</v>
      </c>
      <c r="J45" s="1"/>
      <c r="K45" s="1"/>
    </row>
    <row r="46" spans="1:14" ht="12.75" customHeight="1" x14ac:dyDescent="0.2">
      <c r="J46" s="1"/>
      <c r="K46" s="1"/>
    </row>
    <row r="47" spans="1:14" ht="12.75" customHeight="1" x14ac:dyDescent="0.2">
      <c r="A47" s="26"/>
      <c r="F47" s="26"/>
      <c r="J47" s="1"/>
      <c r="K47" s="1"/>
    </row>
    <row r="48" spans="1:14" ht="12.75" customHeight="1" x14ac:dyDescent="0.2">
      <c r="A48" s="1" t="s">
        <v>55</v>
      </c>
      <c r="J48" s="1"/>
      <c r="K48" s="1"/>
    </row>
    <row r="49" spans="1:11" ht="12.75" customHeight="1" x14ac:dyDescent="0.2">
      <c r="A49" s="1" t="s">
        <v>54</v>
      </c>
      <c r="J49" s="1"/>
      <c r="K49" s="1"/>
    </row>
    <row r="50" spans="1:11" ht="12.75" customHeight="1" x14ac:dyDescent="0.2">
      <c r="C50" s="4"/>
      <c r="D50" s="4"/>
    </row>
    <row r="51" spans="1:11" ht="12.75" customHeight="1" x14ac:dyDescent="0.2">
      <c r="C51" s="4"/>
      <c r="D51" s="4"/>
    </row>
    <row r="52" spans="1:11" ht="12.75" customHeight="1" x14ac:dyDescent="0.2">
      <c r="A52" s="1" t="s">
        <v>56</v>
      </c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57</v>
      </c>
      <c r="C54" s="4"/>
      <c r="D54" s="4"/>
      <c r="F54" s="1" t="s">
        <v>58</v>
      </c>
      <c r="J54" t="s">
        <v>59</v>
      </c>
    </row>
    <row r="55" spans="1:11" ht="12.75" customHeight="1" x14ac:dyDescent="0.2"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12">
    <mergeCell ref="F8:K8"/>
    <mergeCell ref="F9:K9"/>
    <mergeCell ref="F10:K10"/>
    <mergeCell ref="K13:K14"/>
    <mergeCell ref="L13:L14"/>
    <mergeCell ref="A13:A14"/>
    <mergeCell ref="H13:H14"/>
    <mergeCell ref="I13:I14"/>
    <mergeCell ref="J13:J14"/>
    <mergeCell ref="M13:N13"/>
    <mergeCell ref="B13:D13"/>
    <mergeCell ref="E13:G13"/>
  </mergeCells>
  <printOptions gridLines="1" gridLinesSet="0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A44" zoomScale="115" zoomScaleNormal="115" workbookViewId="0">
      <selection sqref="A1:N57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79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85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4"/>
      <c r="B5" s="2" t="s">
        <v>81</v>
      </c>
      <c r="C5" s="4"/>
      <c r="D5" s="4"/>
      <c r="E5" s="4"/>
      <c r="F5" s="4"/>
      <c r="G5" s="4"/>
      <c r="H5" s="2"/>
      <c r="I5" s="2"/>
      <c r="J5" s="1"/>
    </row>
    <row r="6" spans="1:14" ht="12.75" customHeight="1" x14ac:dyDescent="0.2">
      <c r="A6" s="4"/>
      <c r="B6" s="2"/>
      <c r="C6" s="4"/>
      <c r="D6" s="4"/>
      <c r="E6" s="4"/>
      <c r="F6" s="4"/>
      <c r="G6" s="4"/>
      <c r="H6" s="2"/>
      <c r="I6" s="2"/>
      <c r="J6" s="1"/>
    </row>
    <row r="7" spans="1:14" ht="12.75" customHeight="1" x14ac:dyDescent="0.2">
      <c r="A7" s="4"/>
      <c r="B7" s="2"/>
      <c r="C7" s="4"/>
      <c r="D7" s="4"/>
      <c r="E7" s="4"/>
      <c r="F7" s="2"/>
      <c r="G7" s="5" t="s">
        <v>4</v>
      </c>
      <c r="H7" s="3"/>
      <c r="I7" s="3"/>
      <c r="J7" s="3"/>
      <c r="K7" s="2"/>
    </row>
    <row r="8" spans="1:14" ht="12.75" customHeight="1" x14ac:dyDescent="0.2">
      <c r="A8" s="4"/>
      <c r="B8" s="2"/>
      <c r="C8" s="4"/>
      <c r="D8" s="4"/>
      <c r="E8" s="4"/>
      <c r="F8" s="56" t="s">
        <v>5</v>
      </c>
      <c r="G8" s="56"/>
      <c r="H8" s="56"/>
      <c r="I8" s="56"/>
      <c r="J8" s="56"/>
      <c r="K8" s="56"/>
    </row>
    <row r="9" spans="1:14" ht="12.75" customHeight="1" x14ac:dyDescent="0.2">
      <c r="A9" s="4"/>
      <c r="B9" s="2"/>
      <c r="C9" s="4"/>
      <c r="D9" s="4"/>
      <c r="E9" s="4"/>
      <c r="F9" s="56" t="s">
        <v>6</v>
      </c>
      <c r="G9" s="56"/>
      <c r="H9" s="56"/>
      <c r="I9" s="56"/>
      <c r="J9" s="56"/>
      <c r="K9" s="56"/>
    </row>
    <row r="10" spans="1:14" ht="12.75" customHeight="1" x14ac:dyDescent="0.2">
      <c r="A10" s="4"/>
      <c r="B10" s="2"/>
      <c r="C10" s="4"/>
      <c r="D10" s="4"/>
      <c r="E10" s="4"/>
      <c r="F10" s="56" t="s">
        <v>82</v>
      </c>
      <c r="G10" s="56"/>
      <c r="H10" s="56"/>
      <c r="I10" s="56"/>
      <c r="J10" s="56"/>
      <c r="K10" s="56"/>
    </row>
    <row r="11" spans="1:14" ht="12.75" customHeight="1" x14ac:dyDescent="0.2">
      <c r="A11" s="42"/>
      <c r="B11" s="42"/>
      <c r="C11" s="43"/>
      <c r="D11" s="43"/>
      <c r="E11" s="43"/>
      <c r="F11" s="43"/>
      <c r="G11" s="42"/>
      <c r="H11" s="2"/>
      <c r="I11" s="2"/>
      <c r="J11" s="1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42.4" customHeight="1" x14ac:dyDescent="0.2">
      <c r="A13" s="57" t="s">
        <v>8</v>
      </c>
      <c r="B13" s="52" t="s">
        <v>83</v>
      </c>
      <c r="C13" s="52"/>
      <c r="D13" s="52"/>
      <c r="E13" s="53" t="s">
        <v>84</v>
      </c>
      <c r="F13" s="60"/>
      <c r="G13" s="54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3">
        <v>1760279.25</v>
      </c>
      <c r="C15" s="10"/>
      <c r="D15" s="10"/>
      <c r="E15" s="13">
        <v>495318.87</v>
      </c>
      <c r="F15" s="10"/>
      <c r="G15" s="10"/>
      <c r="H15" s="10"/>
      <c r="I15" s="12"/>
      <c r="J15" s="10"/>
      <c r="K15" s="13"/>
      <c r="L15" s="14"/>
      <c r="M15" s="14"/>
      <c r="N15" s="14"/>
    </row>
    <row r="16" spans="1:14" ht="18" customHeight="1" x14ac:dyDescent="0.2">
      <c r="A16" s="10" t="s">
        <v>26</v>
      </c>
      <c r="B16" s="13">
        <v>1760370.87</v>
      </c>
      <c r="C16" s="15">
        <f t="shared" ref="C16:C39" si="0">B16-B15</f>
        <v>91.620000000111759</v>
      </c>
      <c r="D16" s="16">
        <f t="shared" ref="D16:D39" si="1">C16*3</f>
        <v>274.86000000033528</v>
      </c>
      <c r="E16" s="13">
        <v>495365.43</v>
      </c>
      <c r="F16" s="17">
        <f t="shared" ref="F16:F39" si="2">E16-E15</f>
        <v>46.559999999997672</v>
      </c>
      <c r="G16" s="16">
        <f t="shared" ref="G16:G39" si="3">F16*3</f>
        <v>139.67999999999302</v>
      </c>
      <c r="H16" s="13">
        <f t="shared" ref="H16:H39" si="4">G16/D16</f>
        <v>0.50818598559202011</v>
      </c>
      <c r="I16" s="19">
        <f t="shared" ref="I16:I39" si="5">1/SQRT(1+H16*H16)</f>
        <v>0.89148905050358873</v>
      </c>
      <c r="J16" s="16">
        <f t="shared" ref="J16:J39" si="6">SQRT(D16*D16+G16*G16)</f>
        <v>308.31562075279669</v>
      </c>
      <c r="K16" s="14">
        <v>6</v>
      </c>
      <c r="L16" s="21">
        <f t="shared" ref="L16:L39" si="7">D16/I16/K16/1.73</f>
        <v>29.702853637070973</v>
      </c>
      <c r="M16" s="14"/>
      <c r="N16" s="14"/>
    </row>
    <row r="17" spans="1:14" ht="18" customHeight="1" x14ac:dyDescent="0.2">
      <c r="A17" s="10" t="s">
        <v>27</v>
      </c>
      <c r="B17" s="13">
        <v>1760449.65</v>
      </c>
      <c r="C17" s="15">
        <f t="shared" si="0"/>
        <v>78.779999999795109</v>
      </c>
      <c r="D17" s="16">
        <f t="shared" si="1"/>
        <v>236.33999999938533</v>
      </c>
      <c r="E17" s="13">
        <v>495411.99</v>
      </c>
      <c r="F17" s="17">
        <f t="shared" si="2"/>
        <v>46.559999999997672</v>
      </c>
      <c r="G17" s="16">
        <f t="shared" si="3"/>
        <v>139.67999999999302</v>
      </c>
      <c r="H17" s="13">
        <f t="shared" si="4"/>
        <v>0.59101294745009858</v>
      </c>
      <c r="I17" s="19">
        <f t="shared" si="5"/>
        <v>0.86088736653324727</v>
      </c>
      <c r="J17" s="16">
        <f t="shared" si="6"/>
        <v>274.53068680879284</v>
      </c>
      <c r="K17" s="14">
        <v>6</v>
      </c>
      <c r="L17" s="21">
        <f t="shared" si="7"/>
        <v>26.448043045163089</v>
      </c>
      <c r="M17" s="14"/>
      <c r="N17" s="14"/>
    </row>
    <row r="18" spans="1:14" ht="18" customHeight="1" x14ac:dyDescent="0.2">
      <c r="A18" s="10" t="s">
        <v>28</v>
      </c>
      <c r="B18" s="13">
        <v>1760520.21</v>
      </c>
      <c r="C18" s="15">
        <f t="shared" si="0"/>
        <v>70.560000000055879</v>
      </c>
      <c r="D18" s="16">
        <f t="shared" si="1"/>
        <v>211.68000000016764</v>
      </c>
      <c r="E18" s="13">
        <v>495458.55</v>
      </c>
      <c r="F18" s="17">
        <f t="shared" si="2"/>
        <v>46.559999999997672</v>
      </c>
      <c r="G18" s="16">
        <f t="shared" si="3"/>
        <v>139.67999999999302</v>
      </c>
      <c r="H18" s="13">
        <f t="shared" si="4"/>
        <v>0.65986394557767569</v>
      </c>
      <c r="I18" s="19">
        <f t="shared" si="5"/>
        <v>0.83466161039613973</v>
      </c>
      <c r="J18" s="16">
        <f t="shared" si="6"/>
        <v>253.61175997983418</v>
      </c>
      <c r="K18" s="14">
        <v>6</v>
      </c>
      <c r="L18" s="21">
        <f t="shared" si="7"/>
        <v>24.432732175321206</v>
      </c>
      <c r="M18" s="14"/>
      <c r="N18" s="14"/>
    </row>
    <row r="19" spans="1:14" ht="18" customHeight="1" x14ac:dyDescent="0.2">
      <c r="A19" s="10" t="s">
        <v>29</v>
      </c>
      <c r="B19" s="13">
        <v>1760584.95</v>
      </c>
      <c r="C19" s="15">
        <f t="shared" si="0"/>
        <v>64.739999999990687</v>
      </c>
      <c r="D19" s="16">
        <f t="shared" si="1"/>
        <v>194.21999999997206</v>
      </c>
      <c r="E19" s="13">
        <v>495504.75</v>
      </c>
      <c r="F19" s="17">
        <f t="shared" si="2"/>
        <v>46.200000000011642</v>
      </c>
      <c r="G19" s="16">
        <f t="shared" si="3"/>
        <v>138.60000000003492</v>
      </c>
      <c r="H19" s="13">
        <f t="shared" si="4"/>
        <v>0.71362372567220089</v>
      </c>
      <c r="I19" s="19">
        <f t="shared" si="5"/>
        <v>0.81398825491902405</v>
      </c>
      <c r="J19" s="16">
        <f t="shared" si="6"/>
        <v>238.60295136481199</v>
      </c>
      <c r="K19" s="14">
        <v>6</v>
      </c>
      <c r="L19" s="21">
        <f t="shared" si="7"/>
        <v>22.986796855954911</v>
      </c>
      <c r="M19" s="14"/>
      <c r="N19" s="14"/>
    </row>
    <row r="20" spans="1:14" ht="18" customHeight="1" x14ac:dyDescent="0.2">
      <c r="A20" s="10" t="s">
        <v>30</v>
      </c>
      <c r="B20" s="13">
        <v>1760650.83</v>
      </c>
      <c r="C20" s="15">
        <f t="shared" si="0"/>
        <v>65.880000000121072</v>
      </c>
      <c r="D20" s="16">
        <f t="shared" si="1"/>
        <v>197.64000000036322</v>
      </c>
      <c r="E20" s="13">
        <v>495551.67</v>
      </c>
      <c r="F20" s="17">
        <f t="shared" si="2"/>
        <v>46.919999999983702</v>
      </c>
      <c r="G20" s="16">
        <f t="shared" si="3"/>
        <v>140.75999999995111</v>
      </c>
      <c r="H20" s="13">
        <f t="shared" si="4"/>
        <v>0.71220400728441824</v>
      </c>
      <c r="I20" s="19">
        <f t="shared" si="5"/>
        <v>0.81453468024791098</v>
      </c>
      <c r="J20" s="16">
        <f t="shared" si="6"/>
        <v>242.6416023688638</v>
      </c>
      <c r="K20" s="14">
        <v>6</v>
      </c>
      <c r="L20" s="21">
        <f t="shared" si="7"/>
        <v>23.375876914148723</v>
      </c>
      <c r="M20" s="14"/>
      <c r="N20" s="14"/>
    </row>
    <row r="21" spans="1:14" ht="18" customHeight="1" x14ac:dyDescent="0.2">
      <c r="A21" s="10" t="s">
        <v>31</v>
      </c>
      <c r="B21" s="13">
        <v>1760727.15</v>
      </c>
      <c r="C21" s="15">
        <f t="shared" si="0"/>
        <v>76.319999999832362</v>
      </c>
      <c r="D21" s="16">
        <f t="shared" si="1"/>
        <v>228.95999999949709</v>
      </c>
      <c r="E21" s="13">
        <v>495599.07</v>
      </c>
      <c r="F21" s="17">
        <f t="shared" si="2"/>
        <v>47.400000000023283</v>
      </c>
      <c r="G21" s="16">
        <f t="shared" si="3"/>
        <v>142.20000000006985</v>
      </c>
      <c r="H21" s="13">
        <f t="shared" si="4"/>
        <v>0.62106918239160636</v>
      </c>
      <c r="I21" s="19">
        <f t="shared" si="5"/>
        <v>0.8494956739657461</v>
      </c>
      <c r="J21" s="16">
        <f t="shared" si="6"/>
        <v>269.52462150940789</v>
      </c>
      <c r="K21" s="14">
        <v>6</v>
      </c>
      <c r="L21" s="21">
        <f t="shared" si="7"/>
        <v>25.965763151195365</v>
      </c>
      <c r="M21" s="14"/>
      <c r="N21" s="14"/>
    </row>
    <row r="22" spans="1:14" ht="18" customHeight="1" x14ac:dyDescent="0.2">
      <c r="A22" s="10" t="s">
        <v>32</v>
      </c>
      <c r="B22" s="13">
        <v>1760815.77</v>
      </c>
      <c r="C22" s="15">
        <f t="shared" si="0"/>
        <v>88.620000000111759</v>
      </c>
      <c r="D22" s="16">
        <f t="shared" si="1"/>
        <v>265.86000000033528</v>
      </c>
      <c r="E22" s="13">
        <v>495645.99</v>
      </c>
      <c r="F22" s="17">
        <f t="shared" si="2"/>
        <v>46.919999999983702</v>
      </c>
      <c r="G22" s="16">
        <f t="shared" si="3"/>
        <v>140.75999999995111</v>
      </c>
      <c r="H22" s="13">
        <f t="shared" si="4"/>
        <v>0.52945159106211381</v>
      </c>
      <c r="I22" s="19">
        <f t="shared" si="5"/>
        <v>0.88377336128885331</v>
      </c>
      <c r="J22" s="16">
        <f t="shared" si="6"/>
        <v>300.82373111203265</v>
      </c>
      <c r="K22" s="14">
        <v>6</v>
      </c>
      <c r="L22" s="21">
        <f t="shared" si="7"/>
        <v>28.981091629290237</v>
      </c>
      <c r="M22" s="14"/>
      <c r="N22" s="14"/>
    </row>
    <row r="23" spans="1:14" ht="18" customHeight="1" x14ac:dyDescent="0.2">
      <c r="A23" s="10" t="s">
        <v>33</v>
      </c>
      <c r="B23" s="13">
        <v>1760916.99</v>
      </c>
      <c r="C23" s="15">
        <f t="shared" si="0"/>
        <v>101.21999999997206</v>
      </c>
      <c r="D23" s="16">
        <f t="shared" si="1"/>
        <v>303.65999999991618</v>
      </c>
      <c r="E23" s="13">
        <v>495684.69</v>
      </c>
      <c r="F23" s="17">
        <f t="shared" si="2"/>
        <v>38.700000000011642</v>
      </c>
      <c r="G23" s="16">
        <f t="shared" si="3"/>
        <v>116.10000000003492</v>
      </c>
      <c r="H23" s="13">
        <f t="shared" si="4"/>
        <v>0.38233550681705519</v>
      </c>
      <c r="I23" s="19">
        <f t="shared" si="5"/>
        <v>0.93405726706984471</v>
      </c>
      <c r="J23" s="16">
        <f t="shared" si="6"/>
        <v>325.09784004197445</v>
      </c>
      <c r="K23" s="14">
        <v>6</v>
      </c>
      <c r="L23" s="21">
        <f t="shared" si="7"/>
        <v>31.319637768976346</v>
      </c>
      <c r="M23" s="14"/>
      <c r="N23" s="14"/>
    </row>
    <row r="24" spans="1:14" ht="18" customHeight="1" x14ac:dyDescent="0.2">
      <c r="A24" s="10" t="s">
        <v>34</v>
      </c>
      <c r="B24" s="13">
        <v>1761042.45</v>
      </c>
      <c r="C24" s="15">
        <f t="shared" si="0"/>
        <v>125.45999999996275</v>
      </c>
      <c r="D24" s="16">
        <f t="shared" si="1"/>
        <v>376.37999999988824</v>
      </c>
      <c r="E24" s="13">
        <v>495720.75</v>
      </c>
      <c r="F24" s="17">
        <f t="shared" si="2"/>
        <v>36.059999999997672</v>
      </c>
      <c r="G24" s="16">
        <f t="shared" si="3"/>
        <v>108.17999999999302</v>
      </c>
      <c r="H24" s="13">
        <f t="shared" si="4"/>
        <v>0.28742228598763253</v>
      </c>
      <c r="I24" s="19">
        <f t="shared" si="5"/>
        <v>0.96108913545167085</v>
      </c>
      <c r="J24" s="16">
        <f t="shared" si="6"/>
        <v>391.61820284546832</v>
      </c>
      <c r="K24" s="14">
        <v>6</v>
      </c>
      <c r="L24" s="21">
        <f t="shared" si="7"/>
        <v>37.728150563147246</v>
      </c>
      <c r="M24" s="14"/>
      <c r="N24" s="14"/>
    </row>
    <row r="25" spans="1:14" ht="18" customHeight="1" x14ac:dyDescent="0.2">
      <c r="A25" s="34" t="s">
        <v>35</v>
      </c>
      <c r="B25" s="13">
        <v>1761218.13</v>
      </c>
      <c r="C25" s="15">
        <f t="shared" si="0"/>
        <v>175.67999999993481</v>
      </c>
      <c r="D25" s="16">
        <f t="shared" si="1"/>
        <v>527.03999999980442</v>
      </c>
      <c r="E25" s="13">
        <v>495766.65</v>
      </c>
      <c r="F25" s="17">
        <f t="shared" si="2"/>
        <v>45.900000000023283</v>
      </c>
      <c r="G25" s="16">
        <f t="shared" si="3"/>
        <v>137.70000000006985</v>
      </c>
      <c r="H25" s="13">
        <f t="shared" si="4"/>
        <v>0.2612704918035082</v>
      </c>
      <c r="I25" s="19">
        <f t="shared" si="5"/>
        <v>0.96752245918190827</v>
      </c>
      <c r="J25" s="16">
        <f t="shared" si="6"/>
        <v>544.73154085275166</v>
      </c>
      <c r="K25" s="14">
        <v>6</v>
      </c>
      <c r="L25" s="21">
        <f t="shared" si="7"/>
        <v>52.478953839378768</v>
      </c>
      <c r="M25" s="14"/>
      <c r="N25" s="14"/>
    </row>
    <row r="26" spans="1:14" ht="18" customHeight="1" x14ac:dyDescent="0.2">
      <c r="A26" s="10" t="s">
        <v>36</v>
      </c>
      <c r="B26" s="13">
        <v>1761396.03</v>
      </c>
      <c r="C26" s="15">
        <f t="shared" si="0"/>
        <v>177.9000000001397</v>
      </c>
      <c r="D26" s="16">
        <f t="shared" si="1"/>
        <v>533.7000000004191</v>
      </c>
      <c r="E26" s="13">
        <v>495819.45</v>
      </c>
      <c r="F26" s="17">
        <f t="shared" si="2"/>
        <v>52.799999999988358</v>
      </c>
      <c r="G26" s="16">
        <f t="shared" si="3"/>
        <v>158.39999999996508</v>
      </c>
      <c r="H26" s="13">
        <f t="shared" si="4"/>
        <v>0.29679595278216353</v>
      </c>
      <c r="I26" s="19">
        <f t="shared" si="5"/>
        <v>0.95866753875008137</v>
      </c>
      <c r="J26" s="16">
        <f t="shared" si="6"/>
        <v>556.71020288875275</v>
      </c>
      <c r="K26" s="14">
        <v>6</v>
      </c>
      <c r="L26" s="21">
        <f t="shared" si="7"/>
        <v>53.632967523001241</v>
      </c>
      <c r="M26" s="14"/>
      <c r="N26" s="14"/>
    </row>
    <row r="27" spans="1:14" ht="18" customHeight="1" x14ac:dyDescent="0.2">
      <c r="A27" s="10" t="s">
        <v>37</v>
      </c>
      <c r="B27" s="13">
        <v>1761586.11</v>
      </c>
      <c r="C27" s="15">
        <f t="shared" si="0"/>
        <v>190.08000000007451</v>
      </c>
      <c r="D27" s="16">
        <f t="shared" si="1"/>
        <v>570.24000000022352</v>
      </c>
      <c r="E27" s="13">
        <v>495875.01</v>
      </c>
      <c r="F27" s="17">
        <f t="shared" si="2"/>
        <v>55.559999999997672</v>
      </c>
      <c r="G27" s="16">
        <f t="shared" si="3"/>
        <v>166.67999999999302</v>
      </c>
      <c r="H27" s="13">
        <f t="shared" si="4"/>
        <v>0.29229797979785299</v>
      </c>
      <c r="I27" s="19">
        <f t="shared" si="5"/>
        <v>0.95983695614639508</v>
      </c>
      <c r="J27" s="16">
        <f t="shared" si="6"/>
        <v>594.10090052132784</v>
      </c>
      <c r="K27" s="14">
        <v>6</v>
      </c>
      <c r="L27" s="21">
        <f t="shared" si="7"/>
        <v>57.235154192806142</v>
      </c>
      <c r="M27" s="14"/>
      <c r="N27" s="14"/>
    </row>
    <row r="28" spans="1:14" ht="18" customHeight="1" x14ac:dyDescent="0.2">
      <c r="A28" s="10" t="s">
        <v>38</v>
      </c>
      <c r="B28" s="13">
        <v>1761777.81</v>
      </c>
      <c r="C28" s="17">
        <f t="shared" si="0"/>
        <v>191.69999999995343</v>
      </c>
      <c r="D28" s="16">
        <f t="shared" si="1"/>
        <v>575.0999999998603</v>
      </c>
      <c r="E28" s="13">
        <v>495929.37</v>
      </c>
      <c r="F28" s="17">
        <f t="shared" si="2"/>
        <v>54.35999999998603</v>
      </c>
      <c r="G28" s="16">
        <f t="shared" si="3"/>
        <v>163.07999999995809</v>
      </c>
      <c r="H28" s="13">
        <f t="shared" si="4"/>
        <v>0.28356807511736692</v>
      </c>
      <c r="I28" s="19">
        <f t="shared" si="5"/>
        <v>0.96206747136271586</v>
      </c>
      <c r="J28" s="16">
        <f t="shared" si="6"/>
        <v>597.77512193117036</v>
      </c>
      <c r="K28" s="14">
        <v>6</v>
      </c>
      <c r="L28" s="21">
        <f t="shared" si="7"/>
        <v>57.589125426895038</v>
      </c>
      <c r="M28" s="14"/>
      <c r="N28" s="14"/>
    </row>
    <row r="29" spans="1:14" ht="18" customHeight="1" x14ac:dyDescent="0.2">
      <c r="A29" s="10" t="s">
        <v>39</v>
      </c>
      <c r="B29" s="13">
        <v>1761969.69</v>
      </c>
      <c r="C29" s="17">
        <f t="shared" si="0"/>
        <v>191.87999999988824</v>
      </c>
      <c r="D29" s="16">
        <f t="shared" si="1"/>
        <v>575.63999999966472</v>
      </c>
      <c r="E29" s="13">
        <v>495982.71</v>
      </c>
      <c r="F29" s="17">
        <f t="shared" si="2"/>
        <v>53.340000000025611</v>
      </c>
      <c r="G29" s="16">
        <f t="shared" si="3"/>
        <v>160.02000000007683</v>
      </c>
      <c r="H29" s="13">
        <f t="shared" si="4"/>
        <v>0.27798624140117095</v>
      </c>
      <c r="I29" s="19">
        <f t="shared" si="5"/>
        <v>0.96346609706932151</v>
      </c>
      <c r="J29" s="16">
        <f t="shared" si="6"/>
        <v>597.46783176974361</v>
      </c>
      <c r="K29" s="14">
        <v>6</v>
      </c>
      <c r="L29" s="21">
        <f t="shared" si="7"/>
        <v>57.55952136510053</v>
      </c>
      <c r="M29" s="14"/>
      <c r="N29" s="14"/>
    </row>
    <row r="30" spans="1:14" ht="18" customHeight="1" x14ac:dyDescent="0.2">
      <c r="A30" s="10" t="s">
        <v>40</v>
      </c>
      <c r="B30" s="13">
        <v>1762158.21</v>
      </c>
      <c r="C30" s="17">
        <f t="shared" si="0"/>
        <v>188.52000000001863</v>
      </c>
      <c r="D30" s="16">
        <f t="shared" si="1"/>
        <v>565.56000000005588</v>
      </c>
      <c r="E30" s="13">
        <v>496039.41</v>
      </c>
      <c r="F30" s="17">
        <f t="shared" si="2"/>
        <v>56.699999999953434</v>
      </c>
      <c r="G30" s="16">
        <f t="shared" si="3"/>
        <v>170.0999999998603</v>
      </c>
      <c r="H30" s="13">
        <f t="shared" si="4"/>
        <v>0.30076384468463735</v>
      </c>
      <c r="I30" s="19">
        <f t="shared" si="5"/>
        <v>0.95762472630974027</v>
      </c>
      <c r="J30" s="16">
        <f t="shared" si="6"/>
        <v>590.58625415769347</v>
      </c>
      <c r="K30" s="14">
        <v>6</v>
      </c>
      <c r="L30" s="21">
        <f t="shared" si="7"/>
        <v>56.896556277234438</v>
      </c>
      <c r="M30" s="14"/>
      <c r="N30" s="14"/>
    </row>
    <row r="31" spans="1:14" ht="18" customHeight="1" x14ac:dyDescent="0.2">
      <c r="A31" s="10" t="s">
        <v>41</v>
      </c>
      <c r="B31" s="13">
        <v>1762323.93</v>
      </c>
      <c r="C31" s="17">
        <f t="shared" si="0"/>
        <v>165.71999999997206</v>
      </c>
      <c r="D31" s="16">
        <f t="shared" si="1"/>
        <v>497.15999999991618</v>
      </c>
      <c r="E31" s="13">
        <v>496091.49</v>
      </c>
      <c r="F31" s="17">
        <f t="shared" si="2"/>
        <v>52.080000000016298</v>
      </c>
      <c r="G31" s="16">
        <f t="shared" si="3"/>
        <v>156.24000000004889</v>
      </c>
      <c r="H31" s="13">
        <f t="shared" si="4"/>
        <v>0.314265025344105</v>
      </c>
      <c r="I31" s="19">
        <f t="shared" si="5"/>
        <v>0.95399936222715176</v>
      </c>
      <c r="J31" s="16">
        <f t="shared" si="6"/>
        <v>521.13242386166291</v>
      </c>
      <c r="K31" s="14">
        <v>6</v>
      </c>
      <c r="L31" s="21">
        <f t="shared" si="7"/>
        <v>50.20543582482302</v>
      </c>
      <c r="M31" s="14"/>
      <c r="N31" s="14"/>
    </row>
    <row r="32" spans="1:14" ht="18" customHeight="1" x14ac:dyDescent="0.2">
      <c r="A32" s="10" t="s">
        <v>42</v>
      </c>
      <c r="B32" s="13">
        <v>1762482.45</v>
      </c>
      <c r="C32" s="17">
        <f t="shared" si="0"/>
        <v>158.52000000001863</v>
      </c>
      <c r="D32" s="16">
        <f t="shared" si="1"/>
        <v>475.56000000005588</v>
      </c>
      <c r="E32" s="13">
        <v>496139.43</v>
      </c>
      <c r="F32" s="17">
        <f t="shared" si="2"/>
        <v>47.940000000002328</v>
      </c>
      <c r="G32" s="16">
        <f t="shared" si="3"/>
        <v>143.82000000000698</v>
      </c>
      <c r="H32" s="13">
        <f t="shared" si="4"/>
        <v>0.30242240726720093</v>
      </c>
      <c r="I32" s="19">
        <f t="shared" si="5"/>
        <v>0.95718575043335286</v>
      </c>
      <c r="J32" s="16">
        <f t="shared" si="6"/>
        <v>496.83146639484818</v>
      </c>
      <c r="K32" s="14">
        <v>6</v>
      </c>
      <c r="L32" s="21">
        <f t="shared" si="7"/>
        <v>47.864303120890959</v>
      </c>
      <c r="M32" s="14"/>
      <c r="N32" s="14"/>
    </row>
    <row r="33" spans="1:14" ht="18" customHeight="1" x14ac:dyDescent="0.2">
      <c r="A33" s="10" t="s">
        <v>43</v>
      </c>
      <c r="B33" s="13">
        <v>1762639.41</v>
      </c>
      <c r="C33" s="17">
        <f t="shared" si="0"/>
        <v>156.95999999996275</v>
      </c>
      <c r="D33" s="16">
        <f t="shared" si="1"/>
        <v>470.87999999988824</v>
      </c>
      <c r="E33" s="13">
        <v>496184.61</v>
      </c>
      <c r="F33" s="17">
        <f t="shared" si="2"/>
        <v>45.179999999993015</v>
      </c>
      <c r="G33" s="16">
        <f t="shared" si="3"/>
        <v>135.53999999997905</v>
      </c>
      <c r="H33" s="13">
        <f t="shared" si="4"/>
        <v>0.28784403669727154</v>
      </c>
      <c r="I33" s="19">
        <f t="shared" si="5"/>
        <v>0.96098146096950121</v>
      </c>
      <c r="J33" s="16">
        <f t="shared" si="6"/>
        <v>489.99904693773544</v>
      </c>
      <c r="K33" s="14">
        <v>6</v>
      </c>
      <c r="L33" s="21">
        <f t="shared" si="7"/>
        <v>47.206073886101692</v>
      </c>
      <c r="M33" s="14"/>
      <c r="N33" s="14"/>
    </row>
    <row r="34" spans="1:14" ht="18" customHeight="1" x14ac:dyDescent="0.2">
      <c r="A34" s="10" t="s">
        <v>44</v>
      </c>
      <c r="B34" s="13">
        <v>1762789.35</v>
      </c>
      <c r="C34" s="17">
        <f t="shared" si="0"/>
        <v>149.94000000017695</v>
      </c>
      <c r="D34" s="16">
        <f t="shared" si="1"/>
        <v>449.82000000053085</v>
      </c>
      <c r="E34" s="13">
        <v>496228.59</v>
      </c>
      <c r="F34" s="17">
        <f t="shared" si="2"/>
        <v>43.980000000039581</v>
      </c>
      <c r="G34" s="16">
        <f t="shared" si="3"/>
        <v>131.94000000011874</v>
      </c>
      <c r="H34" s="13">
        <f t="shared" si="4"/>
        <v>0.29331732693069013</v>
      </c>
      <c r="I34" s="19">
        <f t="shared" si="5"/>
        <v>0.95957312999377664</v>
      </c>
      <c r="J34" s="16">
        <f t="shared" si="6"/>
        <v>468.7709419327407</v>
      </c>
      <c r="K34" s="14">
        <v>6</v>
      </c>
      <c r="L34" s="21">
        <f t="shared" si="7"/>
        <v>45.160977064811235</v>
      </c>
      <c r="M34" s="14"/>
      <c r="N34" s="14"/>
    </row>
    <row r="35" spans="1:14" ht="18" customHeight="1" x14ac:dyDescent="0.2">
      <c r="A35" s="10" t="s">
        <v>45</v>
      </c>
      <c r="B35" s="13">
        <v>1762932.99</v>
      </c>
      <c r="C35" s="17">
        <f t="shared" si="0"/>
        <v>143.63999999989755</v>
      </c>
      <c r="D35" s="16">
        <f t="shared" si="1"/>
        <v>430.91999999969266</v>
      </c>
      <c r="E35" s="13">
        <v>496271.19</v>
      </c>
      <c r="F35" s="17">
        <f t="shared" si="2"/>
        <v>42.599999999976717</v>
      </c>
      <c r="G35" s="16">
        <f t="shared" si="3"/>
        <v>127.79999999993015</v>
      </c>
      <c r="H35" s="13">
        <f t="shared" si="4"/>
        <v>0.29657477025903023</v>
      </c>
      <c r="I35" s="19">
        <f t="shared" si="5"/>
        <v>0.95872536037376765</v>
      </c>
      <c r="J35" s="16">
        <f t="shared" si="6"/>
        <v>449.47178598852815</v>
      </c>
      <c r="K35" s="14">
        <v>6</v>
      </c>
      <c r="L35" s="21">
        <f t="shared" si="7"/>
        <v>43.301713486370737</v>
      </c>
      <c r="M35" s="14"/>
      <c r="N35" s="14"/>
    </row>
    <row r="36" spans="1:14" ht="18" customHeight="1" x14ac:dyDescent="0.2">
      <c r="A36" s="10" t="s">
        <v>46</v>
      </c>
      <c r="B36" s="13">
        <v>1763063.67</v>
      </c>
      <c r="C36" s="17">
        <f t="shared" si="0"/>
        <v>130.67999999993481</v>
      </c>
      <c r="D36" s="16">
        <f t="shared" si="1"/>
        <v>392.03999999980442</v>
      </c>
      <c r="E36" s="13">
        <v>496312.47</v>
      </c>
      <c r="F36" s="17">
        <f t="shared" si="2"/>
        <v>41.279999999969732</v>
      </c>
      <c r="G36" s="16">
        <f t="shared" si="3"/>
        <v>123.8399999999092</v>
      </c>
      <c r="H36" s="13">
        <f t="shared" si="4"/>
        <v>0.31588613406787824</v>
      </c>
      <c r="I36" s="19">
        <f t="shared" si="5"/>
        <v>0.95355619418067594</v>
      </c>
      <c r="J36" s="16">
        <f t="shared" si="6"/>
        <v>411.13465823234139</v>
      </c>
      <c r="K36" s="14">
        <v>6</v>
      </c>
      <c r="L36" s="21">
        <f t="shared" si="7"/>
        <v>39.608348577296866</v>
      </c>
      <c r="M36" s="14"/>
      <c r="N36" s="14"/>
    </row>
    <row r="37" spans="1:14" ht="18" customHeight="1" x14ac:dyDescent="0.2">
      <c r="A37" s="10" t="s">
        <v>47</v>
      </c>
      <c r="B37" s="13">
        <v>1763193.75</v>
      </c>
      <c r="C37" s="17">
        <f t="shared" si="0"/>
        <v>130.08000000007451</v>
      </c>
      <c r="D37" s="16">
        <f t="shared" si="1"/>
        <v>390.24000000022352</v>
      </c>
      <c r="E37" s="13">
        <v>496345.65</v>
      </c>
      <c r="F37" s="17">
        <f t="shared" si="2"/>
        <v>33.180000000051223</v>
      </c>
      <c r="G37" s="16">
        <f t="shared" si="3"/>
        <v>99.540000000153668</v>
      </c>
      <c r="H37" s="13">
        <f t="shared" si="4"/>
        <v>0.25507380073825509</v>
      </c>
      <c r="I37" s="19">
        <f t="shared" si="5"/>
        <v>0.96897466885910954</v>
      </c>
      <c r="J37" s="16">
        <f t="shared" si="6"/>
        <v>402.73498631259372</v>
      </c>
      <c r="K37" s="14">
        <v>6</v>
      </c>
      <c r="L37" s="21">
        <f t="shared" si="7"/>
        <v>38.799131629344288</v>
      </c>
      <c r="M37" s="14"/>
      <c r="N37" s="14"/>
    </row>
    <row r="38" spans="1:14" ht="18" customHeight="1" x14ac:dyDescent="0.2">
      <c r="A38" s="10" t="s">
        <v>48</v>
      </c>
      <c r="B38" s="13">
        <v>1763327.61</v>
      </c>
      <c r="C38" s="17">
        <f t="shared" si="0"/>
        <v>133.86000000010245</v>
      </c>
      <c r="D38" s="16">
        <f t="shared" si="1"/>
        <v>401.58000000030734</v>
      </c>
      <c r="E38" s="13">
        <v>496378.77</v>
      </c>
      <c r="F38" s="17">
        <f t="shared" si="2"/>
        <v>33.119999999995343</v>
      </c>
      <c r="G38" s="16">
        <f t="shared" si="3"/>
        <v>99.35999999998603</v>
      </c>
      <c r="H38" s="13">
        <f t="shared" si="4"/>
        <v>0.24742268041214699</v>
      </c>
      <c r="I38" s="19">
        <f t="shared" si="5"/>
        <v>0.97072831946194227</v>
      </c>
      <c r="J38" s="16">
        <f t="shared" si="6"/>
        <v>413.68938347538489</v>
      </c>
      <c r="K38" s="14">
        <v>6</v>
      </c>
      <c r="L38" s="21">
        <f t="shared" si="7"/>
        <v>39.854468542907981</v>
      </c>
      <c r="M38" s="14"/>
      <c r="N38" s="14"/>
    </row>
    <row r="39" spans="1:14" ht="18" customHeight="1" x14ac:dyDescent="0.2">
      <c r="A39" s="10" t="s">
        <v>49</v>
      </c>
      <c r="B39" s="13">
        <v>1763445.09</v>
      </c>
      <c r="C39" s="17">
        <f t="shared" si="0"/>
        <v>117.47999999998137</v>
      </c>
      <c r="D39" s="16">
        <f t="shared" si="1"/>
        <v>352.43999999994412</v>
      </c>
      <c r="E39" s="13">
        <v>496412.19</v>
      </c>
      <c r="F39" s="17">
        <f t="shared" si="2"/>
        <v>33.419999999983702</v>
      </c>
      <c r="G39" s="16">
        <f t="shared" si="3"/>
        <v>100.25999999995111</v>
      </c>
      <c r="H39" s="13">
        <f t="shared" si="4"/>
        <v>0.28447395301318523</v>
      </c>
      <c r="I39" s="19">
        <f t="shared" si="5"/>
        <v>0.96183844702869936</v>
      </c>
      <c r="J39" s="16">
        <f t="shared" si="6"/>
        <v>366.42328146550784</v>
      </c>
      <c r="K39" s="14">
        <v>6</v>
      </c>
      <c r="L39" s="21">
        <f t="shared" si="7"/>
        <v>35.300894168160681</v>
      </c>
      <c r="M39" s="14"/>
      <c r="N39" s="14"/>
    </row>
    <row r="40" spans="1:14" ht="18" customHeight="1" x14ac:dyDescent="0.2">
      <c r="A40" s="22"/>
      <c r="B40" s="22"/>
      <c r="C40" s="13"/>
      <c r="D40" s="16">
        <f>SUM(D16:D39)</f>
        <v>9497.5200000002515</v>
      </c>
      <c r="E40" s="13"/>
      <c r="F40" s="13"/>
      <c r="G40" s="16">
        <f>SUM(G16:G39)</f>
        <v>3279.960000000021</v>
      </c>
      <c r="H40" s="13"/>
      <c r="I40" s="19"/>
      <c r="J40" s="16"/>
      <c r="K40" s="13"/>
      <c r="L40" s="14"/>
      <c r="M40" s="14"/>
      <c r="N40" s="14"/>
    </row>
    <row r="41" spans="1:14" ht="12.75" customHeight="1" x14ac:dyDescent="0.2">
      <c r="B41" s="44"/>
      <c r="C41" s="44"/>
      <c r="D41" s="45"/>
      <c r="J41" s="1"/>
    </row>
    <row r="42" spans="1:14" ht="12.75" customHeight="1" x14ac:dyDescent="0.2">
      <c r="J42" s="1"/>
    </row>
    <row r="43" spans="1:14" ht="12.75" customHeight="1" x14ac:dyDescent="0.2">
      <c r="A43" s="26" t="s">
        <v>50</v>
      </c>
      <c r="F43" s="26" t="s">
        <v>51</v>
      </c>
      <c r="J43" s="1"/>
      <c r="K43" s="1"/>
    </row>
    <row r="44" spans="1:14" ht="12.75" customHeight="1" x14ac:dyDescent="0.2">
      <c r="A44" s="1" t="s">
        <v>52</v>
      </c>
      <c r="F44" s="1" t="s">
        <v>53</v>
      </c>
      <c r="J44" s="1"/>
      <c r="K44" s="1"/>
    </row>
    <row r="45" spans="1:14" ht="12.75" customHeight="1" x14ac:dyDescent="0.2">
      <c r="A45" s="1" t="s">
        <v>54</v>
      </c>
      <c r="F45" s="1" t="s">
        <v>54</v>
      </c>
      <c r="J45" s="1"/>
      <c r="K45" s="1"/>
    </row>
    <row r="46" spans="1:14" ht="12.75" customHeight="1" x14ac:dyDescent="0.2">
      <c r="J46" s="1"/>
      <c r="K46" s="1"/>
    </row>
    <row r="47" spans="1:14" ht="12.75" customHeight="1" x14ac:dyDescent="0.2">
      <c r="A47" s="26"/>
      <c r="F47" s="26"/>
      <c r="J47" s="1"/>
      <c r="K47" s="1"/>
    </row>
    <row r="48" spans="1:14" ht="12.75" customHeight="1" x14ac:dyDescent="0.2">
      <c r="A48" s="1" t="s">
        <v>55</v>
      </c>
      <c r="J48" s="1"/>
      <c r="K48" s="1"/>
    </row>
    <row r="49" spans="1:11" ht="12.75" customHeight="1" x14ac:dyDescent="0.2">
      <c r="A49" s="1" t="s">
        <v>54</v>
      </c>
      <c r="J49" s="1"/>
      <c r="K49" s="1"/>
    </row>
    <row r="50" spans="1:11" ht="12.75" customHeight="1" x14ac:dyDescent="0.2">
      <c r="C50" s="4"/>
      <c r="D50" s="4"/>
    </row>
    <row r="51" spans="1:11" ht="12.75" customHeight="1" x14ac:dyDescent="0.2">
      <c r="C51" s="4"/>
      <c r="D51" s="4"/>
    </row>
    <row r="52" spans="1:11" ht="12.75" customHeight="1" x14ac:dyDescent="0.2">
      <c r="A52" s="1" t="s">
        <v>56</v>
      </c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57</v>
      </c>
      <c r="C54" s="4"/>
      <c r="D54" s="4"/>
      <c r="F54" s="1" t="s">
        <v>58</v>
      </c>
      <c r="J54" t="s">
        <v>59</v>
      </c>
    </row>
    <row r="55" spans="1:11" ht="12.75" customHeight="1" x14ac:dyDescent="0.2"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12">
    <mergeCell ref="F8:K8"/>
    <mergeCell ref="F9:K9"/>
    <mergeCell ref="F10:K10"/>
    <mergeCell ref="K13:K14"/>
    <mergeCell ref="L13:L14"/>
    <mergeCell ref="A13:A14"/>
    <mergeCell ref="H13:H14"/>
    <mergeCell ref="I13:I14"/>
    <mergeCell ref="J13:J14"/>
    <mergeCell ref="M13:N13"/>
    <mergeCell ref="B13:D13"/>
    <mergeCell ref="E13:G13"/>
  </mergeCells>
  <printOptions gridLines="1" gridLinesSet="0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topLeftCell="C39" zoomScale="130" workbookViewId="0">
      <selection sqref="A1:N55"/>
    </sheetView>
  </sheetViews>
  <sheetFormatPr defaultColWidth="8" defaultRowHeight="12.75" customHeight="1" x14ac:dyDescent="0.2"/>
  <cols>
    <col min="1" max="1" width="7.5703125" style="1" customWidth="1"/>
    <col min="2" max="2" width="14" style="1" customWidth="1"/>
    <col min="3" max="3" width="9" style="1" customWidth="1"/>
    <col min="4" max="4" width="10.5703125" style="1" customWidth="1"/>
    <col min="5" max="5" width="13.710937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1"/>
    </row>
    <row r="2" spans="1:14" ht="12.75" customHeight="1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1"/>
    </row>
    <row r="3" spans="1:14" ht="12.75" customHeight="1" x14ac:dyDescent="0.2">
      <c r="A3" s="2"/>
      <c r="B3" s="2" t="s">
        <v>79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86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4"/>
      <c r="B5" s="2" t="s">
        <v>81</v>
      </c>
      <c r="C5" s="4"/>
      <c r="D5" s="4"/>
      <c r="E5" s="4"/>
      <c r="F5" s="4"/>
      <c r="G5" s="4"/>
      <c r="H5" s="2"/>
      <c r="I5" s="2"/>
      <c r="J5" s="1"/>
    </row>
    <row r="6" spans="1:14" ht="12.75" customHeight="1" x14ac:dyDescent="0.2">
      <c r="A6" s="4"/>
      <c r="B6" s="2"/>
      <c r="C6" s="4"/>
      <c r="D6" s="4"/>
      <c r="E6" s="4"/>
      <c r="F6" s="4"/>
      <c r="G6" s="4"/>
      <c r="H6" s="2"/>
      <c r="I6" s="2"/>
      <c r="J6" s="1"/>
    </row>
    <row r="7" spans="1:14" ht="12.75" customHeight="1" x14ac:dyDescent="0.2">
      <c r="A7" s="4"/>
      <c r="B7" s="2"/>
      <c r="C7" s="4"/>
      <c r="D7" s="4"/>
      <c r="E7" s="4"/>
      <c r="F7" s="2"/>
      <c r="G7" s="5" t="s">
        <v>4</v>
      </c>
      <c r="H7" s="3"/>
      <c r="I7" s="3"/>
      <c r="J7" s="3"/>
      <c r="K7" s="2"/>
    </row>
    <row r="8" spans="1:14" ht="12.75" customHeight="1" x14ac:dyDescent="0.2">
      <c r="A8" s="4"/>
      <c r="B8" s="2"/>
      <c r="C8" s="4"/>
      <c r="D8" s="4"/>
      <c r="E8" s="4"/>
      <c r="F8" s="56" t="s">
        <v>5</v>
      </c>
      <c r="G8" s="56"/>
      <c r="H8" s="56"/>
      <c r="I8" s="56"/>
      <c r="J8" s="56"/>
      <c r="K8" s="56"/>
    </row>
    <row r="9" spans="1:14" ht="12.75" customHeight="1" x14ac:dyDescent="0.2">
      <c r="A9" s="4"/>
      <c r="B9" s="2"/>
      <c r="C9" s="4"/>
      <c r="D9" s="4"/>
      <c r="E9" s="4"/>
      <c r="F9" s="56" t="s">
        <v>6</v>
      </c>
      <c r="G9" s="56"/>
      <c r="H9" s="56"/>
      <c r="I9" s="56"/>
      <c r="J9" s="56"/>
      <c r="K9" s="56"/>
    </row>
    <row r="10" spans="1:14" ht="12.75" customHeight="1" x14ac:dyDescent="0.2">
      <c r="A10" s="4"/>
      <c r="B10" s="2"/>
      <c r="C10" s="4"/>
      <c r="D10" s="4"/>
      <c r="E10" s="4"/>
      <c r="F10" s="56" t="s">
        <v>87</v>
      </c>
      <c r="G10" s="56"/>
      <c r="H10" s="56"/>
      <c r="I10" s="56"/>
      <c r="J10" s="56"/>
      <c r="K10" s="56"/>
    </row>
    <row r="11" spans="1:14" ht="12.75" customHeight="1" x14ac:dyDescent="0.2">
      <c r="A11" s="42"/>
      <c r="B11" s="42"/>
      <c r="C11" s="43"/>
      <c r="D11" s="43"/>
      <c r="E11" s="43"/>
      <c r="F11" s="43"/>
      <c r="G11" s="42"/>
      <c r="H11" s="2"/>
      <c r="I11" s="2"/>
      <c r="J11" s="1"/>
      <c r="K11" s="1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42.4" customHeight="1" x14ac:dyDescent="0.2">
      <c r="A13" s="57" t="s">
        <v>8</v>
      </c>
      <c r="B13" s="52" t="s">
        <v>88</v>
      </c>
      <c r="C13" s="52"/>
      <c r="D13" s="52"/>
      <c r="E13" s="53" t="s">
        <v>89</v>
      </c>
      <c r="F13" s="60"/>
      <c r="G13" s="54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1">
        <v>824.18183999999997</v>
      </c>
      <c r="C15" s="10"/>
      <c r="D15" s="10"/>
      <c r="E15" s="28">
        <v>217.04236</v>
      </c>
      <c r="F15" s="10"/>
      <c r="G15" s="10"/>
      <c r="H15" s="10"/>
      <c r="I15" s="12"/>
      <c r="J15" s="10"/>
      <c r="K15" s="13"/>
      <c r="L15" s="14"/>
      <c r="M15" s="14"/>
      <c r="N15" s="14"/>
    </row>
    <row r="16" spans="1:14" ht="18" customHeight="1" x14ac:dyDescent="0.2">
      <c r="A16" s="10" t="s">
        <v>26</v>
      </c>
      <c r="B16" s="11">
        <v>824.22352000000001</v>
      </c>
      <c r="C16" s="17">
        <f t="shared" ref="C16:C39" si="0">B16-B15</f>
        <v>4.1680000000042128E-2</v>
      </c>
      <c r="D16" s="16">
        <f t="shared" ref="D16:D39" si="1">C16*4800</f>
        <v>200.06400000020221</v>
      </c>
      <c r="E16" s="28">
        <v>217.05967999999999</v>
      </c>
      <c r="F16" s="17">
        <f t="shared" ref="F16:F39" si="2">E16-E15</f>
        <v>1.7319999999983793E-2</v>
      </c>
      <c r="G16" s="16">
        <f t="shared" ref="G16:G39" si="3">F16*4800</f>
        <v>83.135999999922205</v>
      </c>
      <c r="H16" s="13">
        <f t="shared" ref="H16:H39" si="4">G16/D16</f>
        <v>0.41554702495120649</v>
      </c>
      <c r="I16" s="19">
        <f t="shared" ref="I16:I39" si="5">1/SQRT(1+H16*H16)</f>
        <v>0.92344357697898194</v>
      </c>
      <c r="J16" s="16">
        <f t="shared" ref="J16:J39" si="6">SQRT(D16*D16+G16*G16)</f>
        <v>216.64994482359779</v>
      </c>
      <c r="K16" s="14">
        <v>6</v>
      </c>
      <c r="L16" s="21">
        <f t="shared" ref="L16:L39" si="7">D16/I16/K16/1.73</f>
        <v>20.871863663159711</v>
      </c>
      <c r="M16" s="14"/>
      <c r="N16" s="14"/>
    </row>
    <row r="17" spans="1:14" ht="18" customHeight="1" x14ac:dyDescent="0.2">
      <c r="A17" s="10" t="s">
        <v>27</v>
      </c>
      <c r="B17" s="11">
        <v>824.26476000000002</v>
      </c>
      <c r="C17" s="17">
        <f t="shared" si="0"/>
        <v>4.1240000000016153E-2</v>
      </c>
      <c r="D17" s="16">
        <f t="shared" si="1"/>
        <v>197.95200000007753</v>
      </c>
      <c r="E17" s="28">
        <v>217.07867999999999</v>
      </c>
      <c r="F17" s="17">
        <f t="shared" si="2"/>
        <v>1.9000000000005457E-2</v>
      </c>
      <c r="G17" s="16">
        <f t="shared" si="3"/>
        <v>91.200000000026193</v>
      </c>
      <c r="H17" s="13">
        <f t="shared" si="4"/>
        <v>0.46071774975746882</v>
      </c>
      <c r="I17" s="19">
        <f t="shared" si="5"/>
        <v>0.90824279427828358</v>
      </c>
      <c r="J17" s="16">
        <f t="shared" si="6"/>
        <v>217.95053178195155</v>
      </c>
      <c r="K17" s="14">
        <v>6</v>
      </c>
      <c r="L17" s="21">
        <f t="shared" si="7"/>
        <v>20.99716105799148</v>
      </c>
      <c r="M17" s="14"/>
      <c r="N17" s="14"/>
    </row>
    <row r="18" spans="1:14" ht="18" customHeight="1" x14ac:dyDescent="0.2">
      <c r="A18" s="10" t="s">
        <v>28</v>
      </c>
      <c r="B18" s="11">
        <v>824.30751999999995</v>
      </c>
      <c r="C18" s="17">
        <f t="shared" si="0"/>
        <v>4.2759999999930187E-2</v>
      </c>
      <c r="D18" s="16">
        <f t="shared" si="1"/>
        <v>205.2479999996649</v>
      </c>
      <c r="E18" s="28">
        <v>217.09960000000001</v>
      </c>
      <c r="F18" s="17">
        <f t="shared" si="2"/>
        <v>2.0920000000018035E-2</v>
      </c>
      <c r="G18" s="16">
        <f t="shared" si="3"/>
        <v>100.41600000008657</v>
      </c>
      <c r="H18" s="13">
        <f t="shared" si="4"/>
        <v>0.48924228250823643</v>
      </c>
      <c r="I18" s="19">
        <f t="shared" si="5"/>
        <v>0.89825906945128275</v>
      </c>
      <c r="J18" s="16">
        <f t="shared" si="6"/>
        <v>228.4953272167285</v>
      </c>
      <c r="K18" s="14">
        <v>6</v>
      </c>
      <c r="L18" s="21">
        <f t="shared" si="7"/>
        <v>22.013037304116423</v>
      </c>
      <c r="M18" s="14"/>
      <c r="N18" s="14"/>
    </row>
    <row r="19" spans="1:14" ht="18" customHeight="1" x14ac:dyDescent="0.2">
      <c r="A19" s="10" t="s">
        <v>29</v>
      </c>
      <c r="B19" s="11">
        <v>824.34799999999996</v>
      </c>
      <c r="C19" s="17">
        <f t="shared" si="0"/>
        <v>4.0480000000002292E-2</v>
      </c>
      <c r="D19" s="16">
        <f t="shared" si="1"/>
        <v>194.304000000011</v>
      </c>
      <c r="E19" s="28">
        <v>217.12164000000001</v>
      </c>
      <c r="F19" s="17">
        <f t="shared" si="2"/>
        <v>2.2040000000004056E-2</v>
      </c>
      <c r="G19" s="16">
        <f t="shared" si="3"/>
        <v>105.79200000001947</v>
      </c>
      <c r="H19" s="13">
        <f t="shared" si="4"/>
        <v>0.54446640316212469</v>
      </c>
      <c r="I19" s="19">
        <f t="shared" si="5"/>
        <v>0.87826014510145167</v>
      </c>
      <c r="J19" s="16">
        <f t="shared" si="6"/>
        <v>221.23741021809218</v>
      </c>
      <c r="K19" s="14">
        <v>6</v>
      </c>
      <c r="L19" s="21">
        <f t="shared" si="7"/>
        <v>21.313816013303676</v>
      </c>
      <c r="M19" s="14"/>
      <c r="N19" s="14"/>
    </row>
    <row r="20" spans="1:14" ht="18" customHeight="1" x14ac:dyDescent="0.2">
      <c r="A20" s="10" t="s">
        <v>30</v>
      </c>
      <c r="B20" s="11">
        <v>824.38199999999995</v>
      </c>
      <c r="C20" s="17">
        <f t="shared" si="0"/>
        <v>3.3999999999991815E-2</v>
      </c>
      <c r="D20" s="16">
        <f t="shared" si="1"/>
        <v>163.19999999996071</v>
      </c>
      <c r="E20" s="28">
        <v>217.14475999999999</v>
      </c>
      <c r="F20" s="17">
        <f t="shared" si="2"/>
        <v>2.3119999999977381E-2</v>
      </c>
      <c r="G20" s="16">
        <f t="shared" si="3"/>
        <v>110.97599999989143</v>
      </c>
      <c r="H20" s="13">
        <f t="shared" si="4"/>
        <v>0.67999999999949845</v>
      </c>
      <c r="I20" s="19">
        <f t="shared" si="5"/>
        <v>0.82692650206972096</v>
      </c>
      <c r="J20" s="16">
        <f t="shared" si="6"/>
        <v>197.35732207334766</v>
      </c>
      <c r="K20" s="14">
        <v>6</v>
      </c>
      <c r="L20" s="21">
        <f t="shared" si="7"/>
        <v>19.013229486835037</v>
      </c>
      <c r="M20" s="14"/>
      <c r="N20" s="14"/>
    </row>
    <row r="21" spans="1:14" ht="18" customHeight="1" x14ac:dyDescent="0.2">
      <c r="A21" s="10" t="s">
        <v>31</v>
      </c>
      <c r="B21" s="11">
        <v>824.41355999999996</v>
      </c>
      <c r="C21" s="17">
        <f t="shared" si="0"/>
        <v>3.1560000000013133E-2</v>
      </c>
      <c r="D21" s="16">
        <f t="shared" si="1"/>
        <v>151.48800000006304</v>
      </c>
      <c r="E21" s="28">
        <v>217.16820000000001</v>
      </c>
      <c r="F21" s="17">
        <f t="shared" si="2"/>
        <v>2.344000000002211E-2</v>
      </c>
      <c r="G21" s="16">
        <f t="shared" si="3"/>
        <v>112.51200000010613</v>
      </c>
      <c r="H21" s="13">
        <f t="shared" si="4"/>
        <v>0.74271229404348404</v>
      </c>
      <c r="I21" s="19">
        <f t="shared" si="5"/>
        <v>0.8027995093420871</v>
      </c>
      <c r="J21" s="16">
        <f t="shared" si="6"/>
        <v>188.69966689966091</v>
      </c>
      <c r="K21" s="14">
        <v>6</v>
      </c>
      <c r="L21" s="21">
        <f t="shared" si="7"/>
        <v>18.179158660853648</v>
      </c>
      <c r="M21" s="14"/>
      <c r="N21" s="14"/>
    </row>
    <row r="22" spans="1:14" ht="18" customHeight="1" x14ac:dyDescent="0.2">
      <c r="A22" s="10" t="s">
        <v>32</v>
      </c>
      <c r="B22" s="11">
        <v>824.44560000000001</v>
      </c>
      <c r="C22" s="17">
        <f t="shared" si="0"/>
        <v>3.2040000000051805E-2</v>
      </c>
      <c r="D22" s="16">
        <f t="shared" si="1"/>
        <v>153.79200000024866</v>
      </c>
      <c r="E22" s="28">
        <v>217.1908</v>
      </c>
      <c r="F22" s="17">
        <f t="shared" si="2"/>
        <v>2.2599999999982856E-2</v>
      </c>
      <c r="G22" s="16">
        <f t="shared" si="3"/>
        <v>108.47999999991771</v>
      </c>
      <c r="H22" s="13">
        <f t="shared" si="4"/>
        <v>0.70536828963627696</v>
      </c>
      <c r="I22" s="19">
        <f t="shared" si="5"/>
        <v>0.81716572573728286</v>
      </c>
      <c r="J22" s="16">
        <f t="shared" si="6"/>
        <v>188.20172598586504</v>
      </c>
      <c r="K22" s="14">
        <v>6</v>
      </c>
      <c r="L22" s="21">
        <f t="shared" si="7"/>
        <v>18.131187474553474</v>
      </c>
      <c r="M22" s="14"/>
      <c r="N22" s="14"/>
    </row>
    <row r="23" spans="1:14" ht="18" customHeight="1" x14ac:dyDescent="0.2">
      <c r="A23" s="10" t="s">
        <v>33</v>
      </c>
      <c r="B23" s="11">
        <v>824.49860000000001</v>
      </c>
      <c r="C23" s="17">
        <f t="shared" si="0"/>
        <v>5.2999999999997272E-2</v>
      </c>
      <c r="D23" s="16">
        <f t="shared" si="1"/>
        <v>254.3999999999869</v>
      </c>
      <c r="E23" s="28">
        <v>217.21860000000001</v>
      </c>
      <c r="F23" s="17">
        <f t="shared" si="2"/>
        <v>2.780000000001337E-2</v>
      </c>
      <c r="G23" s="16">
        <f t="shared" si="3"/>
        <v>133.44000000006417</v>
      </c>
      <c r="H23" s="13">
        <f t="shared" si="4"/>
        <v>0.52452830188707167</v>
      </c>
      <c r="I23" s="19">
        <f t="shared" si="5"/>
        <v>0.88556976101340135</v>
      </c>
      <c r="J23" s="16">
        <f t="shared" si="6"/>
        <v>287.27268161106178</v>
      </c>
      <c r="K23" s="14">
        <v>6</v>
      </c>
      <c r="L23" s="21">
        <f t="shared" si="7"/>
        <v>27.675595530930806</v>
      </c>
      <c r="M23" s="14"/>
      <c r="N23" s="14"/>
    </row>
    <row r="24" spans="1:14" ht="18" customHeight="1" x14ac:dyDescent="0.2">
      <c r="A24" s="10" t="s">
        <v>34</v>
      </c>
      <c r="B24" s="11">
        <v>824.61015999999995</v>
      </c>
      <c r="C24" s="17">
        <f t="shared" si="0"/>
        <v>0.11155999999994037</v>
      </c>
      <c r="D24" s="16">
        <f t="shared" si="1"/>
        <v>535.48799999971379</v>
      </c>
      <c r="E24" s="28">
        <v>217.2732</v>
      </c>
      <c r="F24" s="17">
        <f t="shared" si="2"/>
        <v>5.4599999999993543E-2</v>
      </c>
      <c r="G24" s="16">
        <f t="shared" si="3"/>
        <v>262.079999999969</v>
      </c>
      <c r="H24" s="13">
        <f t="shared" si="4"/>
        <v>0.48942273216226895</v>
      </c>
      <c r="I24" s="19">
        <f t="shared" si="5"/>
        <v>0.89819507850327895</v>
      </c>
      <c r="J24" s="16">
        <f t="shared" si="6"/>
        <v>596.18229137041396</v>
      </c>
      <c r="K24" s="14">
        <v>6</v>
      </c>
      <c r="L24" s="21">
        <f t="shared" si="7"/>
        <v>57.4356735424291</v>
      </c>
      <c r="M24" s="14"/>
      <c r="N24" s="14"/>
    </row>
    <row r="25" spans="1:14" ht="18" customHeight="1" x14ac:dyDescent="0.2">
      <c r="A25" s="34" t="s">
        <v>35</v>
      </c>
      <c r="B25" s="11">
        <v>824.73580000000004</v>
      </c>
      <c r="C25" s="17">
        <f t="shared" si="0"/>
        <v>0.12564000000008946</v>
      </c>
      <c r="D25" s="16">
        <f t="shared" si="1"/>
        <v>603.0720000004294</v>
      </c>
      <c r="E25" s="28">
        <v>217.333</v>
      </c>
      <c r="F25" s="17">
        <f t="shared" si="2"/>
        <v>5.9799999999995634E-2</v>
      </c>
      <c r="G25" s="16">
        <f t="shared" si="3"/>
        <v>287.03999999997905</v>
      </c>
      <c r="H25" s="13">
        <f t="shared" si="4"/>
        <v>0.47596306908590463</v>
      </c>
      <c r="I25" s="19">
        <f t="shared" si="5"/>
        <v>0.90294020821416665</v>
      </c>
      <c r="J25" s="16">
        <f t="shared" si="6"/>
        <v>667.89804520189</v>
      </c>
      <c r="K25" s="14">
        <v>6</v>
      </c>
      <c r="L25" s="21">
        <f t="shared" si="7"/>
        <v>64.344705703457606</v>
      </c>
      <c r="M25" s="14"/>
      <c r="N25" s="14"/>
    </row>
    <row r="26" spans="1:14" ht="18" customHeight="1" x14ac:dyDescent="0.2">
      <c r="A26" s="10" t="s">
        <v>36</v>
      </c>
      <c r="B26" s="11">
        <v>824.87372000000005</v>
      </c>
      <c r="C26" s="17">
        <f t="shared" si="0"/>
        <v>0.13792000000000826</v>
      </c>
      <c r="D26" s="16">
        <f t="shared" si="1"/>
        <v>662.01600000003964</v>
      </c>
      <c r="E26" s="28">
        <v>217.40464</v>
      </c>
      <c r="F26" s="17">
        <f t="shared" si="2"/>
        <v>7.1640000000002146E-2</v>
      </c>
      <c r="G26" s="16">
        <f t="shared" si="3"/>
        <v>343.8720000000103</v>
      </c>
      <c r="H26" s="13">
        <f t="shared" si="4"/>
        <v>0.51943155452434642</v>
      </c>
      <c r="I26" s="19">
        <f t="shared" si="5"/>
        <v>0.88742319449517437</v>
      </c>
      <c r="J26" s="16">
        <f t="shared" si="6"/>
        <v>745.99808085548023</v>
      </c>
      <c r="K26" s="14">
        <v>6</v>
      </c>
      <c r="L26" s="21">
        <f t="shared" si="7"/>
        <v>71.868793916712931</v>
      </c>
      <c r="M26" s="14"/>
      <c r="N26" s="14"/>
    </row>
    <row r="27" spans="1:14" ht="18" customHeight="1" x14ac:dyDescent="0.2">
      <c r="A27" s="10" t="s">
        <v>37</v>
      </c>
      <c r="B27" s="11">
        <v>825.01436000000001</v>
      </c>
      <c r="C27" s="17">
        <f t="shared" si="0"/>
        <v>0.14063999999996213</v>
      </c>
      <c r="D27" s="16">
        <f t="shared" si="1"/>
        <v>675.07199999981822</v>
      </c>
      <c r="E27" s="28">
        <v>217.47556</v>
      </c>
      <c r="F27" s="17">
        <f t="shared" si="2"/>
        <v>7.0920000000000982E-2</v>
      </c>
      <c r="G27" s="16">
        <f t="shared" si="3"/>
        <v>340.41600000000471</v>
      </c>
      <c r="H27" s="13">
        <f t="shared" si="4"/>
        <v>0.50426621160423835</v>
      </c>
      <c r="I27" s="19">
        <f t="shared" si="5"/>
        <v>0.89289828226896073</v>
      </c>
      <c r="J27" s="16">
        <f t="shared" si="6"/>
        <v>756.04580432653529</v>
      </c>
      <c r="K27" s="14">
        <v>6</v>
      </c>
      <c r="L27" s="21">
        <f t="shared" si="7"/>
        <v>72.836782690417664</v>
      </c>
      <c r="M27" s="14"/>
      <c r="N27" s="14"/>
    </row>
    <row r="28" spans="1:14" ht="18" customHeight="1" x14ac:dyDescent="0.2">
      <c r="A28" s="10" t="s">
        <v>38</v>
      </c>
      <c r="B28" s="11">
        <v>825.14607999999998</v>
      </c>
      <c r="C28" s="17">
        <f t="shared" si="0"/>
        <v>0.13171999999997297</v>
      </c>
      <c r="D28" s="16">
        <f t="shared" si="1"/>
        <v>632.25599999987026</v>
      </c>
      <c r="E28" s="28">
        <v>217.53716</v>
      </c>
      <c r="F28" s="17">
        <f t="shared" si="2"/>
        <v>6.1599999999998545E-2</v>
      </c>
      <c r="G28" s="16">
        <f t="shared" si="3"/>
        <v>295.67999999999302</v>
      </c>
      <c r="H28" s="13">
        <f t="shared" si="4"/>
        <v>0.46765866990594585</v>
      </c>
      <c r="I28" s="19">
        <f t="shared" si="5"/>
        <v>0.90583848757466634</v>
      </c>
      <c r="J28" s="16">
        <f t="shared" si="6"/>
        <v>697.97873315440768</v>
      </c>
      <c r="K28" s="14">
        <v>6</v>
      </c>
      <c r="L28" s="21">
        <f t="shared" si="7"/>
        <v>67.242652519692456</v>
      </c>
      <c r="M28" s="14"/>
      <c r="N28" s="14"/>
    </row>
    <row r="29" spans="1:14" ht="18" customHeight="1" x14ac:dyDescent="0.2">
      <c r="A29" s="10" t="s">
        <v>39</v>
      </c>
      <c r="B29" s="11">
        <v>825.27955999999995</v>
      </c>
      <c r="C29" s="17">
        <f t="shared" si="0"/>
        <v>0.13347999999996318</v>
      </c>
      <c r="D29" s="16">
        <f t="shared" si="1"/>
        <v>640.70399999982328</v>
      </c>
      <c r="E29" s="28">
        <v>217.59891999999999</v>
      </c>
      <c r="F29" s="17">
        <f t="shared" si="2"/>
        <v>6.1759999999992488E-2</v>
      </c>
      <c r="G29" s="16">
        <f t="shared" si="3"/>
        <v>296.44799999996394</v>
      </c>
      <c r="H29" s="13">
        <f t="shared" si="4"/>
        <v>0.46269103985622956</v>
      </c>
      <c r="I29" s="19">
        <f t="shared" si="5"/>
        <v>0.90756097139478953</v>
      </c>
      <c r="J29" s="16">
        <f t="shared" si="6"/>
        <v>705.96248648193205</v>
      </c>
      <c r="K29" s="14">
        <v>6</v>
      </c>
      <c r="L29" s="21">
        <f t="shared" si="7"/>
        <v>68.011800239107146</v>
      </c>
      <c r="M29" s="14"/>
      <c r="N29" s="14"/>
    </row>
    <row r="30" spans="1:14" ht="18" customHeight="1" x14ac:dyDescent="0.2">
      <c r="A30" s="10" t="s">
        <v>40</v>
      </c>
      <c r="B30" s="11">
        <v>825.41196000000002</v>
      </c>
      <c r="C30" s="17">
        <f t="shared" si="0"/>
        <v>0.13240000000007512</v>
      </c>
      <c r="D30" s="16">
        <f t="shared" si="1"/>
        <v>635.5200000003606</v>
      </c>
      <c r="E30" s="28">
        <v>217.66272000000001</v>
      </c>
      <c r="F30" s="17">
        <f t="shared" si="2"/>
        <v>6.3800000000014734E-2</v>
      </c>
      <c r="G30" s="16">
        <f t="shared" si="3"/>
        <v>306.24000000007072</v>
      </c>
      <c r="H30" s="13">
        <f t="shared" si="4"/>
        <v>0.48187311178231523</v>
      </c>
      <c r="I30" s="19">
        <f t="shared" si="5"/>
        <v>0.90086372363458189</v>
      </c>
      <c r="J30" s="16">
        <f t="shared" si="6"/>
        <v>705.45631190067445</v>
      </c>
      <c r="K30" s="14">
        <v>6</v>
      </c>
      <c r="L30" s="21">
        <f t="shared" si="7"/>
        <v>67.963035828581354</v>
      </c>
      <c r="M30" s="14"/>
      <c r="N30" s="14"/>
    </row>
    <row r="31" spans="1:14" ht="18" customHeight="1" x14ac:dyDescent="0.2">
      <c r="A31" s="10" t="s">
        <v>41</v>
      </c>
      <c r="B31" s="11">
        <v>825.54043999999999</v>
      </c>
      <c r="C31" s="17">
        <f t="shared" si="0"/>
        <v>0.12847999999996773</v>
      </c>
      <c r="D31" s="16">
        <f t="shared" si="1"/>
        <v>616.70399999984511</v>
      </c>
      <c r="E31" s="28">
        <v>217.72344000000001</v>
      </c>
      <c r="F31" s="17">
        <f t="shared" si="2"/>
        <v>6.0720000000003438E-2</v>
      </c>
      <c r="G31" s="16">
        <f t="shared" si="3"/>
        <v>291.4560000000165</v>
      </c>
      <c r="H31" s="13">
        <f t="shared" si="4"/>
        <v>0.47260273972617284</v>
      </c>
      <c r="I31" s="19">
        <f t="shared" si="5"/>
        <v>0.9041157654467461</v>
      </c>
      <c r="J31" s="16">
        <f t="shared" si="6"/>
        <v>682.10734019787424</v>
      </c>
      <c r="K31" s="14">
        <v>6</v>
      </c>
      <c r="L31" s="21">
        <f t="shared" si="7"/>
        <v>65.713616589390583</v>
      </c>
      <c r="M31" s="14"/>
      <c r="N31" s="14"/>
    </row>
    <row r="32" spans="1:14" ht="18" customHeight="1" x14ac:dyDescent="0.2">
      <c r="A32" s="10" t="s">
        <v>42</v>
      </c>
      <c r="B32" s="11">
        <v>825.6662</v>
      </c>
      <c r="C32" s="17">
        <f t="shared" si="0"/>
        <v>0.12576000000001386</v>
      </c>
      <c r="D32" s="16">
        <f t="shared" si="1"/>
        <v>603.64800000006653</v>
      </c>
      <c r="E32" s="28">
        <v>217.78327999999999</v>
      </c>
      <c r="F32" s="17">
        <f t="shared" si="2"/>
        <v>5.9839999999979909E-2</v>
      </c>
      <c r="G32" s="16">
        <f t="shared" si="3"/>
        <v>287.23199999990356</v>
      </c>
      <c r="H32" s="13">
        <f t="shared" si="4"/>
        <v>0.47582697200996593</v>
      </c>
      <c r="I32" s="19">
        <f t="shared" si="5"/>
        <v>0.90298789206651608</v>
      </c>
      <c r="J32" s="16">
        <f t="shared" si="6"/>
        <v>668.50065798623189</v>
      </c>
      <c r="K32" s="14">
        <v>6</v>
      </c>
      <c r="L32" s="21">
        <f t="shared" si="7"/>
        <v>64.402760884993441</v>
      </c>
      <c r="M32" s="14"/>
      <c r="N32" s="14"/>
    </row>
    <row r="33" spans="1:14" ht="18" customHeight="1" x14ac:dyDescent="0.2">
      <c r="A33" s="10" t="s">
        <v>43</v>
      </c>
      <c r="B33" s="11">
        <v>825.77664000000004</v>
      </c>
      <c r="C33" s="17">
        <f t="shared" si="0"/>
        <v>0.11044000000003962</v>
      </c>
      <c r="D33" s="16">
        <f t="shared" si="1"/>
        <v>530.11200000019016</v>
      </c>
      <c r="E33" s="28">
        <v>217.83788000000001</v>
      </c>
      <c r="F33" s="17">
        <f t="shared" si="2"/>
        <v>5.4600000000021964E-2</v>
      </c>
      <c r="G33" s="16">
        <f t="shared" si="3"/>
        <v>262.08000000010543</v>
      </c>
      <c r="H33" s="13">
        <f t="shared" si="4"/>
        <v>0.49438609199567529</v>
      </c>
      <c r="I33" s="19">
        <f t="shared" si="5"/>
        <v>0.89643112283634341</v>
      </c>
      <c r="J33" s="16">
        <f t="shared" si="6"/>
        <v>591.35831688093879</v>
      </c>
      <c r="K33" s="14">
        <v>6</v>
      </c>
      <c r="L33" s="21">
        <f t="shared" si="7"/>
        <v>56.970936115697377</v>
      </c>
      <c r="M33" s="14"/>
      <c r="N33" s="14"/>
    </row>
    <row r="34" spans="1:14" ht="18" customHeight="1" x14ac:dyDescent="0.2">
      <c r="A34" s="10" t="s">
        <v>44</v>
      </c>
      <c r="B34" s="11">
        <v>825.87872000000004</v>
      </c>
      <c r="C34" s="17">
        <f t="shared" si="0"/>
        <v>0.10208000000000084</v>
      </c>
      <c r="D34" s="16">
        <f t="shared" si="1"/>
        <v>489.98400000000402</v>
      </c>
      <c r="E34" s="28">
        <v>217.89323999999999</v>
      </c>
      <c r="F34" s="17">
        <f t="shared" si="2"/>
        <v>5.5359999999978982E-2</v>
      </c>
      <c r="G34" s="16">
        <f t="shared" si="3"/>
        <v>265.72799999989911</v>
      </c>
      <c r="H34" s="13">
        <f t="shared" si="4"/>
        <v>0.54231974921609061</v>
      </c>
      <c r="I34" s="19">
        <f t="shared" si="5"/>
        <v>0.87905142891991328</v>
      </c>
      <c r="J34" s="16">
        <f t="shared" si="6"/>
        <v>557.40083444497134</v>
      </c>
      <c r="K34" s="14">
        <v>6</v>
      </c>
      <c r="L34" s="21">
        <f t="shared" si="7"/>
        <v>53.699502355006864</v>
      </c>
      <c r="M34" s="14"/>
      <c r="N34" s="14"/>
    </row>
    <row r="35" spans="1:14" ht="18" customHeight="1" x14ac:dyDescent="0.2">
      <c r="A35" s="10" t="s">
        <v>45</v>
      </c>
      <c r="B35" s="11">
        <v>825.95799999999997</v>
      </c>
      <c r="C35" s="17">
        <f t="shared" si="0"/>
        <v>7.9279999999926076E-2</v>
      </c>
      <c r="D35" s="16">
        <f t="shared" si="1"/>
        <v>380.54399999964517</v>
      </c>
      <c r="E35" s="28">
        <v>217.93796</v>
      </c>
      <c r="F35" s="17">
        <f t="shared" si="2"/>
        <v>4.4720000000012305E-2</v>
      </c>
      <c r="G35" s="16">
        <f t="shared" si="3"/>
        <v>214.65600000005907</v>
      </c>
      <c r="H35" s="13">
        <f t="shared" si="4"/>
        <v>0.56407669021258833</v>
      </c>
      <c r="I35" s="19">
        <f t="shared" si="5"/>
        <v>0.87098811134561438</v>
      </c>
      <c r="J35" s="16">
        <f t="shared" si="6"/>
        <v>436.9106708147047</v>
      </c>
      <c r="K35" s="14">
        <v>6</v>
      </c>
      <c r="L35" s="21">
        <f t="shared" si="7"/>
        <v>42.091586783690246</v>
      </c>
      <c r="M35" s="14"/>
      <c r="N35" s="14"/>
    </row>
    <row r="36" spans="1:14" ht="18" customHeight="1" x14ac:dyDescent="0.2">
      <c r="A36" s="10" t="s">
        <v>46</v>
      </c>
      <c r="B36" s="11">
        <v>826.00048000000004</v>
      </c>
      <c r="C36" s="17">
        <f t="shared" si="0"/>
        <v>4.2480000000068685E-2</v>
      </c>
      <c r="D36" s="16">
        <f t="shared" si="1"/>
        <v>203.90400000032969</v>
      </c>
      <c r="E36" s="28">
        <v>217.95804000000001</v>
      </c>
      <c r="F36" s="17">
        <f t="shared" si="2"/>
        <v>2.0080000000007203E-2</v>
      </c>
      <c r="G36" s="16">
        <f t="shared" si="3"/>
        <v>96.384000000034575</v>
      </c>
      <c r="H36" s="13">
        <f t="shared" si="4"/>
        <v>0.47269303201447121</v>
      </c>
      <c r="I36" s="19">
        <f t="shared" si="5"/>
        <v>0.90408422718295212</v>
      </c>
      <c r="J36" s="16">
        <f t="shared" si="6"/>
        <v>225.53650851279292</v>
      </c>
      <c r="K36" s="14">
        <v>6</v>
      </c>
      <c r="L36" s="21">
        <f t="shared" si="7"/>
        <v>21.72798733263901</v>
      </c>
      <c r="M36" s="14"/>
      <c r="N36" s="14"/>
    </row>
    <row r="37" spans="1:14" ht="18" customHeight="1" x14ac:dyDescent="0.2">
      <c r="A37" s="10" t="s">
        <v>47</v>
      </c>
      <c r="B37" s="11">
        <v>826.04071999999996</v>
      </c>
      <c r="C37" s="17">
        <f t="shared" si="0"/>
        <v>4.0239999999926113E-2</v>
      </c>
      <c r="D37" s="16">
        <f t="shared" si="1"/>
        <v>193.15199999964534</v>
      </c>
      <c r="E37" s="28">
        <v>217.97120000000001</v>
      </c>
      <c r="F37" s="17">
        <f t="shared" si="2"/>
        <v>1.3159999999999172E-2</v>
      </c>
      <c r="G37" s="16">
        <f t="shared" si="3"/>
        <v>63.167999999996027</v>
      </c>
      <c r="H37" s="13">
        <f t="shared" si="4"/>
        <v>0.32703777336042089</v>
      </c>
      <c r="I37" s="19">
        <f t="shared" si="5"/>
        <v>0.95046312193581217</v>
      </c>
      <c r="J37" s="16">
        <f t="shared" si="6"/>
        <v>203.21882621416376</v>
      </c>
      <c r="K37" s="14">
        <v>6</v>
      </c>
      <c r="L37" s="21">
        <f t="shared" si="7"/>
        <v>19.577921600593811</v>
      </c>
      <c r="M37" s="14"/>
      <c r="N37" s="14"/>
    </row>
    <row r="38" spans="1:14" ht="18" customHeight="1" x14ac:dyDescent="0.2">
      <c r="A38" s="10" t="s">
        <v>48</v>
      </c>
      <c r="B38" s="11">
        <v>826.08127999999999</v>
      </c>
      <c r="C38" s="17">
        <f t="shared" si="0"/>
        <v>4.0560000000027685E-2</v>
      </c>
      <c r="D38" s="16">
        <f t="shared" si="1"/>
        <v>194.68800000013289</v>
      </c>
      <c r="E38" s="28">
        <v>217.9828</v>
      </c>
      <c r="F38" s="17">
        <f t="shared" si="2"/>
        <v>1.1599999999987176E-2</v>
      </c>
      <c r="G38" s="16">
        <f t="shared" si="3"/>
        <v>55.679999999938445</v>
      </c>
      <c r="H38" s="13">
        <f t="shared" si="4"/>
        <v>0.28599605522631305</v>
      </c>
      <c r="I38" s="19">
        <f t="shared" si="5"/>
        <v>0.96145235442667509</v>
      </c>
      <c r="J38" s="16">
        <f t="shared" si="6"/>
        <v>202.49365358955052</v>
      </c>
      <c r="K38" s="14">
        <v>6</v>
      </c>
      <c r="L38" s="21">
        <f t="shared" si="7"/>
        <v>19.508059112673457</v>
      </c>
      <c r="M38" s="14"/>
      <c r="N38" s="14"/>
    </row>
    <row r="39" spans="1:14" ht="18" customHeight="1" x14ac:dyDescent="0.2">
      <c r="A39" s="10" t="s">
        <v>49</v>
      </c>
      <c r="B39" s="11">
        <v>826.12180000000001</v>
      </c>
      <c r="C39" s="17">
        <f t="shared" si="0"/>
        <v>4.0520000000014988E-2</v>
      </c>
      <c r="D39" s="16">
        <f t="shared" si="1"/>
        <v>194.49600000007194</v>
      </c>
      <c r="E39" s="28">
        <v>217.99547999999999</v>
      </c>
      <c r="F39" s="17">
        <f t="shared" si="2"/>
        <v>1.2679999999988922E-2</v>
      </c>
      <c r="G39" s="16">
        <f t="shared" si="3"/>
        <v>60.863999999946827</v>
      </c>
      <c r="H39" s="13">
        <f t="shared" si="4"/>
        <v>0.31293188548825845</v>
      </c>
      <c r="I39" s="19">
        <f t="shared" si="5"/>
        <v>0.95436255887829857</v>
      </c>
      <c r="J39" s="16">
        <f t="shared" si="6"/>
        <v>203.79676276138812</v>
      </c>
      <c r="K39" s="14">
        <v>6</v>
      </c>
      <c r="L39" s="21">
        <f t="shared" si="7"/>
        <v>19.633599495316776</v>
      </c>
      <c r="M39" s="14"/>
      <c r="N39" s="14"/>
    </row>
    <row r="40" spans="1:14" ht="18" customHeight="1" x14ac:dyDescent="0.2">
      <c r="A40" s="22"/>
      <c r="B40" s="22"/>
      <c r="C40" s="13">
        <f>SUM(C16:C39)</f>
        <v>1.9399600000000419</v>
      </c>
      <c r="D40" s="16">
        <f>SUM(D16:D39)</f>
        <v>9311.808000000201</v>
      </c>
      <c r="E40" s="13"/>
      <c r="F40" s="13">
        <f>SUM(F16:F39)</f>
        <v>0.9531199999999842</v>
      </c>
      <c r="G40" s="16">
        <f>SUM(G16:G39)</f>
        <v>4574.9759999999242</v>
      </c>
      <c r="H40" s="13"/>
      <c r="I40" s="19"/>
      <c r="J40" s="16"/>
      <c r="K40" s="13"/>
      <c r="L40" s="14"/>
      <c r="M40" s="14"/>
      <c r="N40" s="14"/>
    </row>
    <row r="41" spans="1:14" ht="12.75" customHeight="1" x14ac:dyDescent="0.2">
      <c r="B41" s="44"/>
      <c r="C41" s="44"/>
      <c r="D41" s="44"/>
      <c r="J41" s="1"/>
    </row>
    <row r="42" spans="1:14" ht="12.75" customHeight="1" x14ac:dyDescent="0.2">
      <c r="J42" s="1"/>
    </row>
    <row r="43" spans="1:14" ht="12.75" customHeight="1" x14ac:dyDescent="0.2">
      <c r="A43" s="26" t="s">
        <v>50</v>
      </c>
      <c r="F43" s="26" t="s">
        <v>51</v>
      </c>
      <c r="J43" s="1"/>
      <c r="K43" s="1"/>
    </row>
    <row r="44" spans="1:14" ht="12.75" customHeight="1" x14ac:dyDescent="0.2">
      <c r="A44" s="1" t="s">
        <v>52</v>
      </c>
      <c r="F44" s="1" t="s">
        <v>104</v>
      </c>
      <c r="J44" s="1"/>
      <c r="K44" s="1"/>
    </row>
    <row r="45" spans="1:14" ht="12.75" customHeight="1" x14ac:dyDescent="0.2">
      <c r="A45" s="1" t="s">
        <v>54</v>
      </c>
      <c r="F45" s="1" t="s">
        <v>54</v>
      </c>
      <c r="J45" s="1"/>
      <c r="K45" s="1"/>
    </row>
    <row r="46" spans="1:14" ht="12.75" customHeight="1" x14ac:dyDescent="0.2">
      <c r="J46" s="1"/>
      <c r="K46" s="1"/>
    </row>
    <row r="47" spans="1:14" ht="12.75" customHeight="1" x14ac:dyDescent="0.2">
      <c r="A47" s="26"/>
      <c r="F47" s="26"/>
      <c r="J47" s="1"/>
      <c r="K47" s="1"/>
    </row>
    <row r="48" spans="1:14" ht="12.75" customHeight="1" x14ac:dyDescent="0.2">
      <c r="A48" s="1" t="s">
        <v>55</v>
      </c>
      <c r="J48" s="1"/>
      <c r="K48" s="1"/>
    </row>
    <row r="49" spans="1:11" ht="12.75" customHeight="1" x14ac:dyDescent="0.2">
      <c r="A49" s="1" t="s">
        <v>54</v>
      </c>
      <c r="J49" s="1"/>
      <c r="K49" s="1"/>
    </row>
    <row r="50" spans="1:11" ht="12.75" customHeight="1" x14ac:dyDescent="0.2">
      <c r="C50" s="4"/>
      <c r="D50" s="4"/>
    </row>
    <row r="51" spans="1:11" ht="12.75" customHeight="1" x14ac:dyDescent="0.2">
      <c r="C51" s="4"/>
      <c r="D51" s="4"/>
    </row>
    <row r="52" spans="1:11" ht="12.75" customHeight="1" x14ac:dyDescent="0.2">
      <c r="A52" s="1" t="s">
        <v>56</v>
      </c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57</v>
      </c>
      <c r="C54" s="4"/>
      <c r="D54" s="4"/>
      <c r="F54" s="1" t="s">
        <v>58</v>
      </c>
      <c r="J54" t="s">
        <v>59</v>
      </c>
    </row>
    <row r="55" spans="1:11" ht="12.75" customHeight="1" x14ac:dyDescent="0.2"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8">B843-B842</f>
        <v>0</v>
      </c>
    </row>
    <row r="844" spans="3:3" ht="12.75" customHeight="1" x14ac:dyDescent="0.2">
      <c r="C844" s="27">
        <f t="shared" si="8"/>
        <v>0</v>
      </c>
    </row>
    <row r="845" spans="3:3" ht="12.75" customHeight="1" x14ac:dyDescent="0.2">
      <c r="C845" s="27">
        <f t="shared" si="8"/>
        <v>0</v>
      </c>
    </row>
    <row r="846" spans="3:3" ht="12.75" customHeight="1" x14ac:dyDescent="0.2">
      <c r="C846" s="27">
        <f t="shared" si="8"/>
        <v>0</v>
      </c>
    </row>
    <row r="847" spans="3:3" ht="12.75" customHeight="1" x14ac:dyDescent="0.2">
      <c r="C847" s="27">
        <f t="shared" si="8"/>
        <v>0</v>
      </c>
    </row>
    <row r="848" spans="3:3" ht="12.75" customHeight="1" x14ac:dyDescent="0.2">
      <c r="C848" s="27">
        <f t="shared" si="8"/>
        <v>0</v>
      </c>
    </row>
    <row r="849" spans="3:3" ht="12.75" customHeight="1" x14ac:dyDescent="0.2">
      <c r="C849" s="27">
        <f t="shared" si="8"/>
        <v>0</v>
      </c>
    </row>
    <row r="850" spans="3:3" ht="12.75" customHeight="1" x14ac:dyDescent="0.2">
      <c r="C850" s="27">
        <f t="shared" si="8"/>
        <v>0</v>
      </c>
    </row>
    <row r="851" spans="3:3" ht="12.75" customHeight="1" x14ac:dyDescent="0.2">
      <c r="C851" s="27">
        <f t="shared" si="8"/>
        <v>0</v>
      </c>
    </row>
    <row r="852" spans="3:3" ht="12.75" customHeight="1" x14ac:dyDescent="0.2">
      <c r="C852" s="27">
        <f t="shared" si="8"/>
        <v>0</v>
      </c>
    </row>
    <row r="853" spans="3:3" ht="12.75" customHeight="1" x14ac:dyDescent="0.2">
      <c r="C853" s="27">
        <f t="shared" si="8"/>
        <v>0</v>
      </c>
    </row>
    <row r="854" spans="3:3" ht="12.75" customHeight="1" x14ac:dyDescent="0.2">
      <c r="C854" s="27">
        <f t="shared" si="8"/>
        <v>0</v>
      </c>
    </row>
    <row r="855" spans="3:3" ht="12.75" customHeight="1" x14ac:dyDescent="0.2">
      <c r="C855" s="27">
        <f t="shared" si="8"/>
        <v>0</v>
      </c>
    </row>
    <row r="856" spans="3:3" ht="12.75" customHeight="1" x14ac:dyDescent="0.2">
      <c r="C856" s="27">
        <f t="shared" si="8"/>
        <v>0</v>
      </c>
    </row>
    <row r="857" spans="3:3" ht="12.75" customHeight="1" x14ac:dyDescent="0.2">
      <c r="C857" s="27">
        <f t="shared" si="8"/>
        <v>0</v>
      </c>
    </row>
    <row r="858" spans="3:3" ht="12.75" customHeight="1" x14ac:dyDescent="0.2">
      <c r="C858" s="27">
        <f t="shared" si="8"/>
        <v>0</v>
      </c>
    </row>
    <row r="859" spans="3:3" ht="12.75" customHeight="1" x14ac:dyDescent="0.2">
      <c r="C859" s="27">
        <f t="shared" si="8"/>
        <v>0</v>
      </c>
    </row>
    <row r="860" spans="3:3" ht="12.75" customHeight="1" x14ac:dyDescent="0.2">
      <c r="C860" s="27">
        <f t="shared" si="8"/>
        <v>0</v>
      </c>
    </row>
    <row r="861" spans="3:3" ht="12.75" customHeight="1" x14ac:dyDescent="0.2">
      <c r="C861" s="27">
        <f t="shared" si="8"/>
        <v>0</v>
      </c>
    </row>
    <row r="862" spans="3:3" ht="12.75" customHeight="1" x14ac:dyDescent="0.2">
      <c r="C862" s="27">
        <f t="shared" si="8"/>
        <v>0</v>
      </c>
    </row>
    <row r="863" spans="3:3" ht="12.75" customHeight="1" x14ac:dyDescent="0.2">
      <c r="C863" s="27">
        <f t="shared" si="8"/>
        <v>0</v>
      </c>
    </row>
    <row r="864" spans="3:3" ht="12.75" customHeight="1" x14ac:dyDescent="0.2">
      <c r="C864" s="27">
        <f t="shared" si="8"/>
        <v>0</v>
      </c>
    </row>
    <row r="865" spans="3:3" ht="12.75" customHeight="1" x14ac:dyDescent="0.2">
      <c r="C865" s="27">
        <f t="shared" si="8"/>
        <v>0</v>
      </c>
    </row>
    <row r="866" spans="3:3" ht="12.75" customHeight="1" x14ac:dyDescent="0.2">
      <c r="C866" s="27">
        <f t="shared" si="8"/>
        <v>0</v>
      </c>
    </row>
    <row r="867" spans="3:3" ht="12.75" customHeight="1" x14ac:dyDescent="0.2">
      <c r="C867" s="27">
        <f t="shared" si="8"/>
        <v>0</v>
      </c>
    </row>
    <row r="868" spans="3:3" ht="12.75" customHeight="1" x14ac:dyDescent="0.2">
      <c r="C868" s="27">
        <f t="shared" si="8"/>
        <v>0</v>
      </c>
    </row>
    <row r="869" spans="3:3" ht="12.75" customHeight="1" x14ac:dyDescent="0.2">
      <c r="C869" s="27">
        <f t="shared" si="8"/>
        <v>0</v>
      </c>
    </row>
    <row r="870" spans="3:3" ht="12.75" customHeight="1" x14ac:dyDescent="0.2">
      <c r="C870" s="27">
        <f t="shared" si="8"/>
        <v>0</v>
      </c>
    </row>
    <row r="871" spans="3:3" ht="12.75" customHeight="1" x14ac:dyDescent="0.2">
      <c r="C871" s="27">
        <f t="shared" si="8"/>
        <v>0</v>
      </c>
    </row>
    <row r="872" spans="3:3" ht="12.75" customHeight="1" x14ac:dyDescent="0.2">
      <c r="C872" s="27">
        <f t="shared" si="8"/>
        <v>0</v>
      </c>
    </row>
    <row r="873" spans="3:3" ht="12.75" customHeight="1" x14ac:dyDescent="0.2">
      <c r="C873" s="27">
        <f t="shared" si="8"/>
        <v>0</v>
      </c>
    </row>
    <row r="874" spans="3:3" ht="12.75" customHeight="1" x14ac:dyDescent="0.2">
      <c r="C874" s="27">
        <f t="shared" si="8"/>
        <v>0</v>
      </c>
    </row>
    <row r="875" spans="3:3" ht="12.75" customHeight="1" x14ac:dyDescent="0.2">
      <c r="C875" s="27">
        <f t="shared" si="8"/>
        <v>0</v>
      </c>
    </row>
    <row r="876" spans="3:3" ht="12.75" customHeight="1" x14ac:dyDescent="0.2">
      <c r="C876" s="27">
        <f t="shared" si="8"/>
        <v>0</v>
      </c>
    </row>
    <row r="877" spans="3:3" ht="12.75" customHeight="1" x14ac:dyDescent="0.2">
      <c r="C877" s="27">
        <f t="shared" si="8"/>
        <v>0</v>
      </c>
    </row>
    <row r="878" spans="3:3" ht="12.75" customHeight="1" x14ac:dyDescent="0.2">
      <c r="C878" s="27">
        <f t="shared" si="8"/>
        <v>0</v>
      </c>
    </row>
    <row r="879" spans="3:3" ht="12.75" customHeight="1" x14ac:dyDescent="0.2">
      <c r="C879" s="27">
        <f t="shared" si="8"/>
        <v>0</v>
      </c>
    </row>
    <row r="880" spans="3:3" ht="12.75" customHeight="1" x14ac:dyDescent="0.2">
      <c r="C880" s="27">
        <f t="shared" si="8"/>
        <v>0</v>
      </c>
    </row>
    <row r="881" spans="3:3" ht="12.75" customHeight="1" x14ac:dyDescent="0.2">
      <c r="C881" s="27">
        <f t="shared" si="8"/>
        <v>0</v>
      </c>
    </row>
    <row r="882" spans="3:3" ht="12.75" customHeight="1" x14ac:dyDescent="0.2">
      <c r="C882" s="27">
        <f t="shared" si="8"/>
        <v>0</v>
      </c>
    </row>
    <row r="883" spans="3:3" ht="12.75" customHeight="1" x14ac:dyDescent="0.2">
      <c r="C883" s="27">
        <f t="shared" si="8"/>
        <v>0</v>
      </c>
    </row>
    <row r="884" spans="3:3" ht="12.75" customHeight="1" x14ac:dyDescent="0.2">
      <c r="C884" s="27">
        <f t="shared" si="8"/>
        <v>0</v>
      </c>
    </row>
    <row r="885" spans="3:3" ht="12.75" customHeight="1" x14ac:dyDescent="0.2">
      <c r="C885" s="27">
        <f t="shared" si="8"/>
        <v>0</v>
      </c>
    </row>
    <row r="886" spans="3:3" ht="12.75" customHeight="1" x14ac:dyDescent="0.2">
      <c r="C886" s="27">
        <f t="shared" si="8"/>
        <v>0</v>
      </c>
    </row>
    <row r="887" spans="3:3" ht="12.75" customHeight="1" x14ac:dyDescent="0.2">
      <c r="C887" s="27">
        <f t="shared" si="8"/>
        <v>0</v>
      </c>
    </row>
    <row r="888" spans="3:3" ht="12.75" customHeight="1" x14ac:dyDescent="0.2">
      <c r="C888" s="27">
        <f t="shared" si="8"/>
        <v>0</v>
      </c>
    </row>
    <row r="889" spans="3:3" ht="12.75" customHeight="1" x14ac:dyDescent="0.2">
      <c r="C889" s="27">
        <f t="shared" si="8"/>
        <v>0</v>
      </c>
    </row>
    <row r="890" spans="3:3" ht="12.75" customHeight="1" x14ac:dyDescent="0.2">
      <c r="C890" s="27">
        <f t="shared" si="8"/>
        <v>0</v>
      </c>
    </row>
    <row r="891" spans="3:3" ht="12.75" customHeight="1" x14ac:dyDescent="0.2">
      <c r="C891" s="27">
        <f t="shared" si="8"/>
        <v>0</v>
      </c>
    </row>
    <row r="892" spans="3:3" ht="12.75" customHeight="1" x14ac:dyDescent="0.2">
      <c r="C892" s="27">
        <f t="shared" si="8"/>
        <v>0</v>
      </c>
    </row>
    <row r="893" spans="3:3" ht="12.75" customHeight="1" x14ac:dyDescent="0.2">
      <c r="C893" s="27">
        <f t="shared" si="8"/>
        <v>0</v>
      </c>
    </row>
    <row r="894" spans="3:3" ht="12.75" customHeight="1" x14ac:dyDescent="0.2">
      <c r="C894" s="27">
        <f t="shared" si="8"/>
        <v>0</v>
      </c>
    </row>
    <row r="895" spans="3:3" ht="12.75" customHeight="1" x14ac:dyDescent="0.2">
      <c r="C895" s="27">
        <f t="shared" si="8"/>
        <v>0</v>
      </c>
    </row>
    <row r="896" spans="3:3" ht="12.75" customHeight="1" x14ac:dyDescent="0.2">
      <c r="C896" s="27">
        <f t="shared" si="8"/>
        <v>0</v>
      </c>
    </row>
    <row r="897" spans="3:3" ht="12.75" customHeight="1" x14ac:dyDescent="0.2">
      <c r="C897" s="27">
        <f t="shared" si="8"/>
        <v>0</v>
      </c>
    </row>
    <row r="898" spans="3:3" ht="12.75" customHeight="1" x14ac:dyDescent="0.2">
      <c r="C898" s="27">
        <f t="shared" si="8"/>
        <v>0</v>
      </c>
    </row>
    <row r="899" spans="3:3" ht="12.75" customHeight="1" x14ac:dyDescent="0.2">
      <c r="C899" s="27">
        <f t="shared" si="8"/>
        <v>0</v>
      </c>
    </row>
    <row r="900" spans="3:3" ht="12.75" customHeight="1" x14ac:dyDescent="0.2">
      <c r="C900" s="27">
        <f t="shared" si="8"/>
        <v>0</v>
      </c>
    </row>
    <row r="901" spans="3:3" ht="12.75" customHeight="1" x14ac:dyDescent="0.2">
      <c r="C901" s="27">
        <f t="shared" si="8"/>
        <v>0</v>
      </c>
    </row>
    <row r="902" spans="3:3" ht="12.75" customHeight="1" x14ac:dyDescent="0.2">
      <c r="C902" s="27">
        <f t="shared" si="8"/>
        <v>0</v>
      </c>
    </row>
  </sheetData>
  <mergeCells count="12">
    <mergeCell ref="F8:K8"/>
    <mergeCell ref="F9:K9"/>
    <mergeCell ref="F10:K10"/>
    <mergeCell ref="K13:K14"/>
    <mergeCell ref="L13:L14"/>
    <mergeCell ref="A13:A14"/>
    <mergeCell ref="H13:H14"/>
    <mergeCell ref="I13:I14"/>
    <mergeCell ref="J13:J14"/>
    <mergeCell ref="M13:N13"/>
    <mergeCell ref="B13:D13"/>
    <mergeCell ref="E13:G13"/>
  </mergeCells>
  <printOptions gridLines="1" gridLinesSet="0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2"/>
  <sheetViews>
    <sheetView zoomScale="130" workbookViewId="0">
      <selection sqref="A1:N58"/>
    </sheetView>
  </sheetViews>
  <sheetFormatPr defaultColWidth="8" defaultRowHeight="12.75" customHeight="1" x14ac:dyDescent="0.2"/>
  <cols>
    <col min="1" max="1" width="7.5703125" style="1" customWidth="1"/>
    <col min="2" max="2" width="13.28515625" style="1" customWidth="1"/>
    <col min="3" max="3" width="9" style="1" customWidth="1"/>
    <col min="4" max="4" width="10.5703125" style="1" customWidth="1"/>
    <col min="5" max="5" width="10.140625" style="1" customWidth="1"/>
    <col min="6" max="6" width="9.140625" style="1" customWidth="1"/>
    <col min="7" max="7" width="10.42578125" style="1" customWidth="1"/>
    <col min="8" max="8" width="12.140625" style="1" customWidth="1"/>
    <col min="9" max="9" width="13.7109375" style="1" customWidth="1"/>
    <col min="10" max="10" width="9.85546875" customWidth="1"/>
  </cols>
  <sheetData>
    <row r="1" spans="1:14" ht="12.75" customHeight="1" x14ac:dyDescent="0.2">
      <c r="A1" s="2"/>
      <c r="B1" s="2"/>
      <c r="C1" s="61"/>
      <c r="D1" s="61"/>
      <c r="E1" s="61"/>
      <c r="F1" s="61"/>
      <c r="G1" s="61"/>
      <c r="H1" s="61"/>
      <c r="I1" s="2"/>
      <c r="J1" s="1"/>
    </row>
    <row r="2" spans="1:14" ht="12.75" customHeight="1" x14ac:dyDescent="0.2">
      <c r="A2" s="2"/>
      <c r="B2" s="2"/>
      <c r="C2" s="61"/>
      <c r="D2" s="61"/>
      <c r="E2" s="61"/>
      <c r="F2" s="61"/>
      <c r="G2" s="61"/>
      <c r="H2" s="61"/>
      <c r="I2" s="2"/>
      <c r="J2" s="1"/>
    </row>
    <row r="3" spans="1:14" ht="12.75" customHeight="1" x14ac:dyDescent="0.2">
      <c r="A3" s="2"/>
      <c r="B3" s="2" t="s">
        <v>0</v>
      </c>
      <c r="C3" s="2"/>
      <c r="D3" s="2"/>
      <c r="E3" s="2"/>
      <c r="F3" s="2"/>
      <c r="G3" s="2"/>
      <c r="H3" s="2"/>
      <c r="I3" s="2"/>
      <c r="J3" s="1"/>
    </row>
    <row r="4" spans="1:14" ht="12.75" customHeight="1" x14ac:dyDescent="0.2">
      <c r="A4" s="2"/>
      <c r="B4" s="2" t="s">
        <v>90</v>
      </c>
      <c r="C4" s="2"/>
      <c r="D4" s="2"/>
      <c r="E4" s="2"/>
      <c r="F4" s="2"/>
      <c r="G4" s="2"/>
      <c r="H4" s="2"/>
      <c r="I4" s="2"/>
      <c r="J4" s="1"/>
    </row>
    <row r="5" spans="1:14" ht="12.75" customHeight="1" x14ac:dyDescent="0.2">
      <c r="A5" s="2"/>
      <c r="B5" s="2" t="s">
        <v>91</v>
      </c>
      <c r="C5" s="2"/>
      <c r="D5" s="2"/>
      <c r="E5" s="2"/>
      <c r="F5" s="2"/>
      <c r="G5" s="2"/>
      <c r="H5" s="2"/>
      <c r="I5" s="2"/>
      <c r="J5" s="1"/>
    </row>
    <row r="6" spans="1:14" ht="12.75" customHeight="1" x14ac:dyDescent="0.2">
      <c r="A6" s="4"/>
      <c r="B6" s="2" t="s">
        <v>81</v>
      </c>
      <c r="C6" s="4"/>
      <c r="D6" s="4"/>
      <c r="E6" s="4"/>
      <c r="F6" s="4"/>
      <c r="G6" s="4"/>
      <c r="H6" s="2"/>
      <c r="I6" s="2"/>
      <c r="J6" s="1"/>
    </row>
    <row r="7" spans="1:14" ht="12.75" customHeight="1" x14ac:dyDescent="0.2">
      <c r="A7" s="4"/>
      <c r="B7" s="2"/>
      <c r="C7" s="4"/>
      <c r="D7" s="4"/>
      <c r="E7" s="4"/>
      <c r="F7" s="4"/>
      <c r="G7" s="4"/>
      <c r="H7" s="2"/>
      <c r="I7" s="2"/>
      <c r="J7" s="1"/>
    </row>
    <row r="8" spans="1:14" ht="12.75" customHeight="1" x14ac:dyDescent="0.2">
      <c r="A8" s="4"/>
      <c r="B8" s="2"/>
      <c r="C8" s="4"/>
      <c r="D8" s="4"/>
      <c r="E8" s="4"/>
      <c r="F8" s="4"/>
      <c r="G8" s="2"/>
      <c r="H8" s="5" t="s">
        <v>4</v>
      </c>
      <c r="I8" s="3"/>
      <c r="J8" s="3"/>
      <c r="K8" s="3"/>
      <c r="L8" s="2"/>
    </row>
    <row r="9" spans="1:14" ht="12.75" customHeight="1" x14ac:dyDescent="0.2">
      <c r="A9" s="4"/>
      <c r="B9" s="2"/>
      <c r="C9" s="4"/>
      <c r="D9" s="4"/>
      <c r="E9" s="4"/>
      <c r="F9" s="4"/>
      <c r="G9" s="56" t="s">
        <v>5</v>
      </c>
      <c r="H9" s="56"/>
      <c r="I9" s="56"/>
      <c r="J9" s="56"/>
      <c r="K9" s="56"/>
      <c r="L9" s="56"/>
    </row>
    <row r="10" spans="1:14" ht="12.75" customHeight="1" x14ac:dyDescent="0.2">
      <c r="A10" s="4"/>
      <c r="B10" s="2"/>
      <c r="C10" s="4"/>
      <c r="D10" s="4"/>
      <c r="E10" s="4"/>
      <c r="F10" s="4"/>
      <c r="G10" s="56" t="s">
        <v>6</v>
      </c>
      <c r="H10" s="56"/>
      <c r="I10" s="56"/>
      <c r="J10" s="56"/>
      <c r="K10" s="56"/>
      <c r="L10" s="56"/>
    </row>
    <row r="11" spans="1:14" ht="12.75" customHeight="1" x14ac:dyDescent="0.2">
      <c r="A11" s="42"/>
      <c r="B11" s="42"/>
      <c r="C11" s="43"/>
      <c r="D11" s="43"/>
      <c r="E11" s="43"/>
      <c r="F11" s="43"/>
      <c r="G11" s="56" t="s">
        <v>7</v>
      </c>
      <c r="H11" s="56"/>
      <c r="I11" s="56"/>
      <c r="J11" s="56"/>
      <c r="K11" s="56"/>
      <c r="L11" s="56"/>
    </row>
    <row r="12" spans="1:14" ht="12.75" customHeight="1" x14ac:dyDescent="0.2">
      <c r="A12" s="2"/>
      <c r="B12" s="6"/>
      <c r="C12" s="6"/>
      <c r="D12" s="6"/>
      <c r="E12" s="6"/>
      <c r="F12" s="6"/>
      <c r="G12" s="6"/>
      <c r="H12" s="6"/>
      <c r="I12" s="2"/>
      <c r="J12" s="1"/>
    </row>
    <row r="13" spans="1:14" ht="42.4" customHeight="1" x14ac:dyDescent="0.2">
      <c r="A13" s="57" t="s">
        <v>8</v>
      </c>
      <c r="B13" s="52" t="s">
        <v>92</v>
      </c>
      <c r="C13" s="52"/>
      <c r="D13" s="52"/>
      <c r="E13" s="50" t="s">
        <v>93</v>
      </c>
      <c r="F13" s="50"/>
      <c r="G13" s="50"/>
      <c r="H13" s="59" t="s">
        <v>11</v>
      </c>
      <c r="I13" s="59" t="s">
        <v>12</v>
      </c>
      <c r="J13" s="59" t="s">
        <v>13</v>
      </c>
      <c r="K13" s="50" t="s">
        <v>14</v>
      </c>
      <c r="L13" s="50" t="s">
        <v>15</v>
      </c>
      <c r="M13" s="50" t="s">
        <v>16</v>
      </c>
      <c r="N13" s="50"/>
    </row>
    <row r="14" spans="1:14" ht="51" customHeight="1" x14ac:dyDescent="0.2">
      <c r="A14" s="58"/>
      <c r="B14" s="7" t="s">
        <v>17</v>
      </c>
      <c r="C14" s="7" t="s">
        <v>18</v>
      </c>
      <c r="D14" s="7" t="s">
        <v>69</v>
      </c>
      <c r="E14" s="7" t="s">
        <v>20</v>
      </c>
      <c r="F14" s="7" t="s">
        <v>21</v>
      </c>
      <c r="G14" s="7" t="s">
        <v>70</v>
      </c>
      <c r="H14" s="59"/>
      <c r="I14" s="59"/>
      <c r="J14" s="59"/>
      <c r="K14" s="50"/>
      <c r="L14" s="50"/>
      <c r="M14" s="7" t="s">
        <v>23</v>
      </c>
      <c r="N14" s="7" t="s">
        <v>24</v>
      </c>
    </row>
    <row r="15" spans="1:14" ht="18" customHeight="1" x14ac:dyDescent="0.2">
      <c r="A15" s="10" t="s">
        <v>25</v>
      </c>
      <c r="B15" s="15">
        <v>20477.739079999999</v>
      </c>
      <c r="C15" s="10"/>
      <c r="D15" s="10"/>
      <c r="E15" s="10">
        <v>14778.335520000001</v>
      </c>
      <c r="F15" s="10"/>
      <c r="G15" s="10"/>
      <c r="H15" s="10"/>
      <c r="I15" s="12"/>
      <c r="J15" s="10"/>
      <c r="K15" s="13"/>
      <c r="L15" s="14"/>
      <c r="M15" s="14"/>
      <c r="N15" s="14"/>
    </row>
    <row r="16" spans="1:14" ht="18" customHeight="1" x14ac:dyDescent="0.2">
      <c r="A16" s="10" t="s">
        <v>26</v>
      </c>
      <c r="B16" s="17">
        <v>20477.739079999999</v>
      </c>
      <c r="C16" s="17">
        <f t="shared" ref="C16:C39" si="0">B16-B15</f>
        <v>0</v>
      </c>
      <c r="D16" s="16">
        <f t="shared" ref="D16:D39" si="1">C16*2400</f>
        <v>0</v>
      </c>
      <c r="E16" s="10">
        <v>14778.335520000001</v>
      </c>
      <c r="F16" s="17">
        <f t="shared" ref="F16:F39" si="2">E16-E15</f>
        <v>0</v>
      </c>
      <c r="G16" s="16">
        <f t="shared" ref="G16:G39" si="3">F16*2400</f>
        <v>0</v>
      </c>
      <c r="H16" s="13"/>
      <c r="I16" s="19"/>
      <c r="J16" s="16">
        <f t="shared" ref="J16:J40" si="4">SQRT(D16*D16+G16*G16)</f>
        <v>0</v>
      </c>
      <c r="K16" s="14">
        <v>6</v>
      </c>
      <c r="L16" s="21"/>
      <c r="M16" s="14"/>
      <c r="N16" s="14"/>
    </row>
    <row r="17" spans="1:14" ht="18" customHeight="1" x14ac:dyDescent="0.2">
      <c r="A17" s="10" t="s">
        <v>27</v>
      </c>
      <c r="B17" s="17">
        <v>20477.739079999999</v>
      </c>
      <c r="C17" s="17">
        <f t="shared" si="0"/>
        <v>0</v>
      </c>
      <c r="D17" s="16">
        <f t="shared" si="1"/>
        <v>0</v>
      </c>
      <c r="E17" s="10">
        <v>14778.335520000001</v>
      </c>
      <c r="F17" s="17">
        <f t="shared" si="2"/>
        <v>0</v>
      </c>
      <c r="G17" s="16">
        <f t="shared" si="3"/>
        <v>0</v>
      </c>
      <c r="H17" s="13"/>
      <c r="I17" s="19"/>
      <c r="J17" s="16">
        <f t="shared" si="4"/>
        <v>0</v>
      </c>
      <c r="K17" s="14">
        <v>6</v>
      </c>
      <c r="L17" s="21"/>
      <c r="M17" s="14"/>
      <c r="N17" s="14"/>
    </row>
    <row r="18" spans="1:14" ht="18" customHeight="1" x14ac:dyDescent="0.2">
      <c r="A18" s="10" t="s">
        <v>28</v>
      </c>
      <c r="B18" s="17">
        <v>20477.739079999999</v>
      </c>
      <c r="C18" s="17">
        <f t="shared" si="0"/>
        <v>0</v>
      </c>
      <c r="D18" s="16">
        <f t="shared" si="1"/>
        <v>0</v>
      </c>
      <c r="E18" s="10">
        <v>14778.335520000001</v>
      </c>
      <c r="F18" s="17">
        <f t="shared" si="2"/>
        <v>0</v>
      </c>
      <c r="G18" s="16">
        <f t="shared" si="3"/>
        <v>0</v>
      </c>
      <c r="H18" s="13"/>
      <c r="I18" s="19"/>
      <c r="J18" s="16">
        <f t="shared" si="4"/>
        <v>0</v>
      </c>
      <c r="K18" s="14">
        <v>6</v>
      </c>
      <c r="L18" s="21"/>
      <c r="M18" s="14"/>
      <c r="N18" s="14"/>
    </row>
    <row r="19" spans="1:14" ht="18" customHeight="1" x14ac:dyDescent="0.2">
      <c r="A19" s="10" t="s">
        <v>29</v>
      </c>
      <c r="B19" s="17">
        <v>20477.739079999999</v>
      </c>
      <c r="C19" s="17">
        <f t="shared" si="0"/>
        <v>0</v>
      </c>
      <c r="D19" s="16">
        <f t="shared" si="1"/>
        <v>0</v>
      </c>
      <c r="E19" s="10">
        <v>14778.335520000001</v>
      </c>
      <c r="F19" s="17">
        <f t="shared" si="2"/>
        <v>0</v>
      </c>
      <c r="G19" s="16">
        <f t="shared" si="3"/>
        <v>0</v>
      </c>
      <c r="H19" s="13"/>
      <c r="I19" s="19"/>
      <c r="J19" s="16">
        <f t="shared" si="4"/>
        <v>0</v>
      </c>
      <c r="K19" s="14">
        <v>6</v>
      </c>
      <c r="L19" s="21"/>
      <c r="M19" s="14"/>
      <c r="N19" s="14"/>
    </row>
    <row r="20" spans="1:14" ht="18" customHeight="1" x14ac:dyDescent="0.2">
      <c r="A20" s="10" t="s">
        <v>30</v>
      </c>
      <c r="B20" s="17">
        <v>20477.739079999999</v>
      </c>
      <c r="C20" s="17">
        <f t="shared" si="0"/>
        <v>0</v>
      </c>
      <c r="D20" s="16">
        <f t="shared" si="1"/>
        <v>0</v>
      </c>
      <c r="E20" s="10">
        <v>14778.335520000001</v>
      </c>
      <c r="F20" s="17">
        <f t="shared" si="2"/>
        <v>0</v>
      </c>
      <c r="G20" s="16">
        <f t="shared" si="3"/>
        <v>0</v>
      </c>
      <c r="H20" s="13"/>
      <c r="I20" s="19"/>
      <c r="J20" s="16">
        <f t="shared" si="4"/>
        <v>0</v>
      </c>
      <c r="K20" s="14">
        <v>6</v>
      </c>
      <c r="L20" s="21"/>
      <c r="M20" s="14"/>
      <c r="N20" s="14"/>
    </row>
    <row r="21" spans="1:14" ht="18" customHeight="1" x14ac:dyDescent="0.2">
      <c r="A21" s="10" t="s">
        <v>31</v>
      </c>
      <c r="B21" s="17">
        <v>20477.739079999999</v>
      </c>
      <c r="C21" s="17">
        <f t="shared" si="0"/>
        <v>0</v>
      </c>
      <c r="D21" s="16">
        <f t="shared" si="1"/>
        <v>0</v>
      </c>
      <c r="E21" s="10">
        <v>14778.335520000001</v>
      </c>
      <c r="F21" s="17">
        <f t="shared" si="2"/>
        <v>0</v>
      </c>
      <c r="G21" s="16">
        <f t="shared" si="3"/>
        <v>0</v>
      </c>
      <c r="H21" s="13"/>
      <c r="I21" s="19"/>
      <c r="J21" s="16">
        <f t="shared" si="4"/>
        <v>0</v>
      </c>
      <c r="K21" s="14">
        <v>6</v>
      </c>
      <c r="L21" s="21"/>
      <c r="M21" s="14"/>
      <c r="N21" s="14"/>
    </row>
    <row r="22" spans="1:14" ht="18" customHeight="1" x14ac:dyDescent="0.2">
      <c r="A22" s="10" t="s">
        <v>32</v>
      </c>
      <c r="B22" s="17">
        <v>20477.739079999999</v>
      </c>
      <c r="C22" s="17">
        <f t="shared" si="0"/>
        <v>0</v>
      </c>
      <c r="D22" s="16">
        <f t="shared" si="1"/>
        <v>0</v>
      </c>
      <c r="E22" s="10">
        <v>14778.335520000001</v>
      </c>
      <c r="F22" s="17">
        <f t="shared" si="2"/>
        <v>0</v>
      </c>
      <c r="G22" s="16">
        <f t="shared" si="3"/>
        <v>0</v>
      </c>
      <c r="H22" s="13"/>
      <c r="I22" s="19"/>
      <c r="J22" s="16">
        <f t="shared" si="4"/>
        <v>0</v>
      </c>
      <c r="K22" s="14">
        <v>6</v>
      </c>
      <c r="L22" s="21"/>
      <c r="M22" s="14"/>
      <c r="N22" s="14"/>
    </row>
    <row r="23" spans="1:14" ht="18" customHeight="1" x14ac:dyDescent="0.2">
      <c r="A23" s="10" t="s">
        <v>33</v>
      </c>
      <c r="B23" s="17">
        <v>20477.739079999999</v>
      </c>
      <c r="C23" s="17">
        <f t="shared" si="0"/>
        <v>0</v>
      </c>
      <c r="D23" s="16">
        <f t="shared" si="1"/>
        <v>0</v>
      </c>
      <c r="E23" s="10">
        <v>14778.335520000001</v>
      </c>
      <c r="F23" s="17">
        <f t="shared" si="2"/>
        <v>0</v>
      </c>
      <c r="G23" s="16">
        <f t="shared" si="3"/>
        <v>0</v>
      </c>
      <c r="H23" s="13"/>
      <c r="I23" s="19"/>
      <c r="J23" s="16">
        <f t="shared" si="4"/>
        <v>0</v>
      </c>
      <c r="K23" s="14">
        <v>6</v>
      </c>
      <c r="L23" s="21"/>
      <c r="M23" s="14"/>
      <c r="N23" s="14"/>
    </row>
    <row r="24" spans="1:14" ht="18" customHeight="1" x14ac:dyDescent="0.2">
      <c r="A24" s="10" t="s">
        <v>34</v>
      </c>
      <c r="B24" s="17">
        <v>20477.739079999999</v>
      </c>
      <c r="C24" s="17">
        <f t="shared" si="0"/>
        <v>0</v>
      </c>
      <c r="D24" s="16">
        <f t="shared" si="1"/>
        <v>0</v>
      </c>
      <c r="E24" s="10">
        <v>14778.335520000001</v>
      </c>
      <c r="F24" s="17">
        <f t="shared" si="2"/>
        <v>0</v>
      </c>
      <c r="G24" s="16">
        <f t="shared" si="3"/>
        <v>0</v>
      </c>
      <c r="H24" s="13"/>
      <c r="I24" s="19"/>
      <c r="J24" s="16">
        <f t="shared" si="4"/>
        <v>0</v>
      </c>
      <c r="K24" s="14">
        <v>6</v>
      </c>
      <c r="L24" s="21"/>
      <c r="M24" s="14"/>
      <c r="N24" s="14"/>
    </row>
    <row r="25" spans="1:14" ht="18" customHeight="1" x14ac:dyDescent="0.2">
      <c r="A25" s="34" t="s">
        <v>35</v>
      </c>
      <c r="B25" s="17">
        <v>20477.739079999999</v>
      </c>
      <c r="C25" s="17">
        <f t="shared" si="0"/>
        <v>0</v>
      </c>
      <c r="D25" s="16">
        <f t="shared" si="1"/>
        <v>0</v>
      </c>
      <c r="E25" s="10">
        <v>14778.335520000001</v>
      </c>
      <c r="F25" s="17">
        <f t="shared" si="2"/>
        <v>0</v>
      </c>
      <c r="G25" s="16">
        <f t="shared" si="3"/>
        <v>0</v>
      </c>
      <c r="H25" s="13"/>
      <c r="I25" s="19"/>
      <c r="J25" s="16">
        <f t="shared" si="4"/>
        <v>0</v>
      </c>
      <c r="K25" s="14">
        <v>6</v>
      </c>
      <c r="L25" s="21"/>
      <c r="M25" s="14"/>
      <c r="N25" s="14"/>
    </row>
    <row r="26" spans="1:14" ht="18" customHeight="1" x14ac:dyDescent="0.2">
      <c r="A26" s="10" t="s">
        <v>36</v>
      </c>
      <c r="B26" s="17">
        <v>20477.739079999999</v>
      </c>
      <c r="C26" s="17">
        <f t="shared" si="0"/>
        <v>0</v>
      </c>
      <c r="D26" s="16">
        <f t="shared" si="1"/>
        <v>0</v>
      </c>
      <c r="E26" s="10">
        <v>14778.335520000001</v>
      </c>
      <c r="F26" s="17">
        <f t="shared" si="2"/>
        <v>0</v>
      </c>
      <c r="G26" s="16">
        <f t="shared" si="3"/>
        <v>0</v>
      </c>
      <c r="H26" s="13"/>
      <c r="I26" s="19"/>
      <c r="J26" s="16">
        <f t="shared" si="4"/>
        <v>0</v>
      </c>
      <c r="K26" s="14">
        <v>6</v>
      </c>
      <c r="L26" s="21"/>
      <c r="M26" s="14"/>
      <c r="N26" s="14"/>
    </row>
    <row r="27" spans="1:14" ht="18" customHeight="1" x14ac:dyDescent="0.2">
      <c r="A27" s="10" t="s">
        <v>37</v>
      </c>
      <c r="B27" s="17">
        <v>20477.739079999999</v>
      </c>
      <c r="C27" s="17">
        <f t="shared" si="0"/>
        <v>0</v>
      </c>
      <c r="D27" s="16">
        <f t="shared" si="1"/>
        <v>0</v>
      </c>
      <c r="E27" s="10">
        <v>14778.335520000001</v>
      </c>
      <c r="F27" s="17">
        <f t="shared" si="2"/>
        <v>0</v>
      </c>
      <c r="G27" s="16">
        <f t="shared" si="3"/>
        <v>0</v>
      </c>
      <c r="H27" s="13"/>
      <c r="I27" s="19"/>
      <c r="J27" s="16">
        <f t="shared" si="4"/>
        <v>0</v>
      </c>
      <c r="K27" s="14">
        <v>6</v>
      </c>
      <c r="L27" s="21"/>
      <c r="M27" s="14"/>
      <c r="N27" s="14"/>
    </row>
    <row r="28" spans="1:14" ht="18" customHeight="1" x14ac:dyDescent="0.2">
      <c r="A28" s="10" t="s">
        <v>38</v>
      </c>
      <c r="B28" s="17">
        <v>20477.739079999999</v>
      </c>
      <c r="C28" s="17">
        <f t="shared" si="0"/>
        <v>0</v>
      </c>
      <c r="D28" s="16">
        <f t="shared" si="1"/>
        <v>0</v>
      </c>
      <c r="E28" s="10">
        <v>14778.335520000001</v>
      </c>
      <c r="F28" s="17">
        <f t="shared" si="2"/>
        <v>0</v>
      </c>
      <c r="G28" s="16">
        <f t="shared" si="3"/>
        <v>0</v>
      </c>
      <c r="H28" s="13"/>
      <c r="I28" s="19"/>
      <c r="J28" s="16">
        <f t="shared" si="4"/>
        <v>0</v>
      </c>
      <c r="K28" s="14">
        <v>6</v>
      </c>
      <c r="L28" s="21"/>
      <c r="M28" s="14"/>
      <c r="N28" s="14"/>
    </row>
    <row r="29" spans="1:14" ht="18" customHeight="1" x14ac:dyDescent="0.2">
      <c r="A29" s="10" t="s">
        <v>39</v>
      </c>
      <c r="B29" s="17">
        <v>20477.739079999999</v>
      </c>
      <c r="C29" s="17">
        <f t="shared" si="0"/>
        <v>0</v>
      </c>
      <c r="D29" s="16">
        <f t="shared" si="1"/>
        <v>0</v>
      </c>
      <c r="E29" s="10">
        <v>14778.335520000001</v>
      </c>
      <c r="F29" s="17">
        <f t="shared" si="2"/>
        <v>0</v>
      </c>
      <c r="G29" s="16">
        <f t="shared" si="3"/>
        <v>0</v>
      </c>
      <c r="H29" s="13"/>
      <c r="I29" s="19"/>
      <c r="J29" s="16">
        <f t="shared" si="4"/>
        <v>0</v>
      </c>
      <c r="K29" s="14">
        <v>6</v>
      </c>
      <c r="L29" s="21"/>
      <c r="M29" s="14"/>
      <c r="N29" s="14"/>
    </row>
    <row r="30" spans="1:14" ht="18" customHeight="1" x14ac:dyDescent="0.2">
      <c r="A30" s="10" t="s">
        <v>40</v>
      </c>
      <c r="B30" s="17">
        <v>20477.739079999999</v>
      </c>
      <c r="C30" s="17">
        <f t="shared" si="0"/>
        <v>0</v>
      </c>
      <c r="D30" s="16">
        <f t="shared" si="1"/>
        <v>0</v>
      </c>
      <c r="E30" s="10">
        <v>14778.335520000001</v>
      </c>
      <c r="F30" s="17">
        <f t="shared" si="2"/>
        <v>0</v>
      </c>
      <c r="G30" s="16">
        <f t="shared" si="3"/>
        <v>0</v>
      </c>
      <c r="H30" s="13"/>
      <c r="I30" s="19"/>
      <c r="J30" s="16">
        <f t="shared" si="4"/>
        <v>0</v>
      </c>
      <c r="K30" s="14">
        <v>6</v>
      </c>
      <c r="L30" s="21"/>
      <c r="M30" s="14"/>
      <c r="N30" s="14"/>
    </row>
    <row r="31" spans="1:14" ht="18" customHeight="1" x14ac:dyDescent="0.2">
      <c r="A31" s="10" t="s">
        <v>41</v>
      </c>
      <c r="B31" s="17">
        <v>20477.739079999999</v>
      </c>
      <c r="C31" s="17">
        <f t="shared" si="0"/>
        <v>0</v>
      </c>
      <c r="D31" s="16">
        <f t="shared" si="1"/>
        <v>0</v>
      </c>
      <c r="E31" s="10">
        <v>14778.335520000001</v>
      </c>
      <c r="F31" s="17">
        <f t="shared" si="2"/>
        <v>0</v>
      </c>
      <c r="G31" s="16">
        <f t="shared" si="3"/>
        <v>0</v>
      </c>
      <c r="H31" s="13"/>
      <c r="I31" s="19"/>
      <c r="J31" s="16">
        <f t="shared" si="4"/>
        <v>0</v>
      </c>
      <c r="K31" s="14">
        <v>6</v>
      </c>
      <c r="L31" s="21"/>
      <c r="M31" s="14"/>
      <c r="N31" s="14"/>
    </row>
    <row r="32" spans="1:14" ht="18" customHeight="1" x14ac:dyDescent="0.2">
      <c r="A32" s="10" t="s">
        <v>42</v>
      </c>
      <c r="B32" s="17">
        <v>20477.739079999999</v>
      </c>
      <c r="C32" s="17">
        <f t="shared" si="0"/>
        <v>0</v>
      </c>
      <c r="D32" s="16">
        <f t="shared" si="1"/>
        <v>0</v>
      </c>
      <c r="E32" s="10">
        <v>14778.335520000001</v>
      </c>
      <c r="F32" s="17">
        <f t="shared" si="2"/>
        <v>0</v>
      </c>
      <c r="G32" s="16">
        <f t="shared" si="3"/>
        <v>0</v>
      </c>
      <c r="H32" s="13"/>
      <c r="I32" s="19"/>
      <c r="J32" s="16">
        <f t="shared" si="4"/>
        <v>0</v>
      </c>
      <c r="K32" s="14">
        <v>6</v>
      </c>
      <c r="L32" s="21"/>
      <c r="M32" s="14"/>
      <c r="N32" s="14"/>
    </row>
    <row r="33" spans="1:14" ht="18" customHeight="1" x14ac:dyDescent="0.2">
      <c r="A33" s="10" t="s">
        <v>43</v>
      </c>
      <c r="B33" s="17">
        <v>20477.739079999999</v>
      </c>
      <c r="C33" s="17">
        <f t="shared" si="0"/>
        <v>0</v>
      </c>
      <c r="D33" s="16">
        <f t="shared" si="1"/>
        <v>0</v>
      </c>
      <c r="E33" s="10">
        <v>14778.335520000001</v>
      </c>
      <c r="F33" s="17">
        <f t="shared" si="2"/>
        <v>0</v>
      </c>
      <c r="G33" s="16">
        <f t="shared" si="3"/>
        <v>0</v>
      </c>
      <c r="H33" s="13"/>
      <c r="I33" s="19"/>
      <c r="J33" s="16">
        <f t="shared" si="4"/>
        <v>0</v>
      </c>
      <c r="K33" s="14">
        <v>6</v>
      </c>
      <c r="L33" s="21"/>
      <c r="M33" s="14"/>
      <c r="N33" s="14"/>
    </row>
    <row r="34" spans="1:14" ht="18" customHeight="1" x14ac:dyDescent="0.2">
      <c r="A34" s="10" t="s">
        <v>44</v>
      </c>
      <c r="B34" s="17">
        <v>20477.739079999999</v>
      </c>
      <c r="C34" s="17">
        <f t="shared" si="0"/>
        <v>0</v>
      </c>
      <c r="D34" s="16">
        <f t="shared" si="1"/>
        <v>0</v>
      </c>
      <c r="E34" s="10">
        <v>14778.335520000001</v>
      </c>
      <c r="F34" s="17">
        <f t="shared" si="2"/>
        <v>0</v>
      </c>
      <c r="G34" s="16">
        <f t="shared" si="3"/>
        <v>0</v>
      </c>
      <c r="H34" s="13"/>
      <c r="I34" s="19"/>
      <c r="J34" s="16">
        <f t="shared" si="4"/>
        <v>0</v>
      </c>
      <c r="K34" s="14">
        <v>6</v>
      </c>
      <c r="L34" s="21"/>
      <c r="M34" s="14"/>
      <c r="N34" s="14"/>
    </row>
    <row r="35" spans="1:14" ht="18" customHeight="1" x14ac:dyDescent="0.2">
      <c r="A35" s="10" t="s">
        <v>45</v>
      </c>
      <c r="B35" s="17">
        <v>20477.739079999999</v>
      </c>
      <c r="C35" s="17">
        <f t="shared" si="0"/>
        <v>0</v>
      </c>
      <c r="D35" s="16">
        <f t="shared" si="1"/>
        <v>0</v>
      </c>
      <c r="E35" s="10">
        <v>14778.335520000001</v>
      </c>
      <c r="F35" s="17">
        <f t="shared" si="2"/>
        <v>0</v>
      </c>
      <c r="G35" s="16">
        <f t="shared" si="3"/>
        <v>0</v>
      </c>
      <c r="H35" s="13"/>
      <c r="I35" s="19"/>
      <c r="J35" s="16">
        <f t="shared" si="4"/>
        <v>0</v>
      </c>
      <c r="K35" s="14">
        <v>6</v>
      </c>
      <c r="L35" s="21"/>
      <c r="M35" s="14"/>
      <c r="N35" s="14"/>
    </row>
    <row r="36" spans="1:14" ht="18" customHeight="1" x14ac:dyDescent="0.2">
      <c r="A36" s="10" t="s">
        <v>46</v>
      </c>
      <c r="B36" s="17">
        <v>20477.739079999999</v>
      </c>
      <c r="C36" s="17">
        <f t="shared" si="0"/>
        <v>0</v>
      </c>
      <c r="D36" s="16">
        <f t="shared" si="1"/>
        <v>0</v>
      </c>
      <c r="E36" s="10">
        <v>14778.335520000001</v>
      </c>
      <c r="F36" s="17">
        <f t="shared" si="2"/>
        <v>0</v>
      </c>
      <c r="G36" s="16">
        <f t="shared" si="3"/>
        <v>0</v>
      </c>
      <c r="H36" s="13"/>
      <c r="I36" s="19"/>
      <c r="J36" s="16">
        <f t="shared" si="4"/>
        <v>0</v>
      </c>
      <c r="K36" s="14">
        <v>6</v>
      </c>
      <c r="L36" s="21"/>
      <c r="M36" s="14"/>
      <c r="N36" s="14"/>
    </row>
    <row r="37" spans="1:14" ht="18" customHeight="1" x14ac:dyDescent="0.2">
      <c r="A37" s="10" t="s">
        <v>47</v>
      </c>
      <c r="B37" s="17">
        <v>20477.739079999999</v>
      </c>
      <c r="C37" s="17">
        <f t="shared" si="0"/>
        <v>0</v>
      </c>
      <c r="D37" s="16">
        <f t="shared" si="1"/>
        <v>0</v>
      </c>
      <c r="E37" s="10">
        <v>14778.335520000001</v>
      </c>
      <c r="F37" s="17">
        <f t="shared" si="2"/>
        <v>0</v>
      </c>
      <c r="G37" s="16">
        <f t="shared" si="3"/>
        <v>0</v>
      </c>
      <c r="H37" s="13"/>
      <c r="I37" s="19"/>
      <c r="J37" s="16">
        <f t="shared" si="4"/>
        <v>0</v>
      </c>
      <c r="K37" s="14">
        <v>6</v>
      </c>
      <c r="L37" s="21"/>
      <c r="M37" s="14"/>
      <c r="N37" s="14"/>
    </row>
    <row r="38" spans="1:14" ht="18" customHeight="1" x14ac:dyDescent="0.2">
      <c r="A38" s="10" t="s">
        <v>48</v>
      </c>
      <c r="B38" s="17">
        <v>20477.739079999999</v>
      </c>
      <c r="C38" s="17">
        <f t="shared" si="0"/>
        <v>0</v>
      </c>
      <c r="D38" s="16">
        <f t="shared" si="1"/>
        <v>0</v>
      </c>
      <c r="E38" s="10">
        <v>14778.335520000001</v>
      </c>
      <c r="F38" s="17">
        <f t="shared" si="2"/>
        <v>0</v>
      </c>
      <c r="G38" s="16">
        <f t="shared" si="3"/>
        <v>0</v>
      </c>
      <c r="H38" s="13"/>
      <c r="I38" s="19"/>
      <c r="J38" s="16">
        <f t="shared" si="4"/>
        <v>0</v>
      </c>
      <c r="K38" s="14">
        <v>6</v>
      </c>
      <c r="L38" s="21"/>
      <c r="M38" s="14"/>
      <c r="N38" s="14"/>
    </row>
    <row r="39" spans="1:14" ht="18" customHeight="1" x14ac:dyDescent="0.2">
      <c r="A39" s="10" t="s">
        <v>49</v>
      </c>
      <c r="B39" s="10">
        <v>20477.753959999998</v>
      </c>
      <c r="C39" s="17">
        <f t="shared" si="0"/>
        <v>1.48799999988114E-2</v>
      </c>
      <c r="D39" s="16">
        <f t="shared" si="1"/>
        <v>35.711999997147359</v>
      </c>
      <c r="E39" s="10">
        <v>14778.37176</v>
      </c>
      <c r="F39" s="17">
        <f t="shared" si="2"/>
        <v>3.6239999999452266E-2</v>
      </c>
      <c r="G39" s="16">
        <f t="shared" si="3"/>
        <v>86.975999998685438</v>
      </c>
      <c r="H39" s="13">
        <f t="shared" ref="H39:H40" si="5">G39/D39</f>
        <v>2.4354838711254758</v>
      </c>
      <c r="I39" s="19">
        <f t="shared" ref="I39:I40" si="6">1/SQRT(1+H39*H39)</f>
        <v>0.37982524547206448</v>
      </c>
      <c r="J39" s="16">
        <f t="shared" si="4"/>
        <v>94.022186315611606</v>
      </c>
      <c r="K39" s="14">
        <v>6</v>
      </c>
      <c r="L39" s="21">
        <f>D39/I39/K39/1.73</f>
        <v>9.0580140959163398</v>
      </c>
      <c r="M39" s="14"/>
      <c r="N39" s="14"/>
    </row>
    <row r="40" spans="1:14" ht="18" customHeight="1" x14ac:dyDescent="0.2">
      <c r="A40" s="22"/>
      <c r="B40" s="22"/>
      <c r="C40" s="13"/>
      <c r="D40" s="16">
        <f>SUM(D16:D39)</f>
        <v>35.711999997147359</v>
      </c>
      <c r="E40" s="13"/>
      <c r="F40" s="13"/>
      <c r="G40" s="16">
        <f>SUM(G16:G39)</f>
        <v>86.975999998685438</v>
      </c>
      <c r="H40" s="13">
        <f t="shared" si="5"/>
        <v>2.4354838711254758</v>
      </c>
      <c r="I40" s="19">
        <f t="shared" si="6"/>
        <v>0.37982524547206448</v>
      </c>
      <c r="J40" s="13">
        <f t="shared" si="4"/>
        <v>94.022186315611606</v>
      </c>
      <c r="K40" s="13"/>
      <c r="L40" s="14"/>
      <c r="M40" s="14"/>
      <c r="N40" s="14"/>
    </row>
    <row r="41" spans="1:14" ht="12.75" customHeight="1" x14ac:dyDescent="0.2">
      <c r="B41" s="44"/>
      <c r="C41" s="44"/>
      <c r="D41" s="44"/>
      <c r="J41" s="1"/>
    </row>
    <row r="42" spans="1:14" ht="12.75" customHeight="1" x14ac:dyDescent="0.2">
      <c r="J42" s="1"/>
    </row>
    <row r="43" spans="1:14" ht="12.75" customHeight="1" x14ac:dyDescent="0.2">
      <c r="A43" s="26" t="s">
        <v>50</v>
      </c>
      <c r="F43" s="26" t="s">
        <v>51</v>
      </c>
      <c r="J43" s="1"/>
      <c r="K43" s="1"/>
    </row>
    <row r="44" spans="1:14" ht="12.75" customHeight="1" x14ac:dyDescent="0.2">
      <c r="A44" s="1" t="s">
        <v>52</v>
      </c>
      <c r="F44" s="1" t="s">
        <v>104</v>
      </c>
      <c r="J44" s="1"/>
      <c r="K44" s="1"/>
    </row>
    <row r="45" spans="1:14" ht="12.75" customHeight="1" x14ac:dyDescent="0.2">
      <c r="A45" s="1" t="s">
        <v>54</v>
      </c>
      <c r="F45" s="1" t="s">
        <v>54</v>
      </c>
      <c r="J45" s="1"/>
      <c r="K45" s="1"/>
    </row>
    <row r="46" spans="1:14" ht="12.75" customHeight="1" x14ac:dyDescent="0.2">
      <c r="J46" s="1"/>
      <c r="K46" s="1"/>
    </row>
    <row r="47" spans="1:14" ht="12.75" customHeight="1" x14ac:dyDescent="0.2">
      <c r="A47" s="26"/>
      <c r="F47" s="26"/>
      <c r="J47" s="1"/>
      <c r="K47" s="1"/>
    </row>
    <row r="48" spans="1:14" ht="12.75" customHeight="1" x14ac:dyDescent="0.2">
      <c r="A48" s="1" t="s">
        <v>55</v>
      </c>
      <c r="J48" s="1"/>
      <c r="K48" s="1"/>
    </row>
    <row r="49" spans="1:11" ht="12.75" customHeight="1" x14ac:dyDescent="0.2">
      <c r="A49" s="1" t="s">
        <v>54</v>
      </c>
      <c r="J49" s="1"/>
      <c r="K49" s="1"/>
    </row>
    <row r="50" spans="1:11" ht="12.75" customHeight="1" x14ac:dyDescent="0.2">
      <c r="C50" s="4"/>
      <c r="D50" s="4"/>
    </row>
    <row r="51" spans="1:11" ht="12.75" customHeight="1" x14ac:dyDescent="0.2">
      <c r="C51" s="4"/>
      <c r="D51" s="4"/>
    </row>
    <row r="52" spans="1:11" ht="12.75" customHeight="1" x14ac:dyDescent="0.2">
      <c r="A52" s="1" t="s">
        <v>56</v>
      </c>
      <c r="C52" s="4"/>
      <c r="D52" s="4"/>
    </row>
    <row r="53" spans="1:11" ht="12.75" customHeight="1" x14ac:dyDescent="0.2">
      <c r="C53" s="4"/>
      <c r="D53" s="4"/>
    </row>
    <row r="54" spans="1:11" ht="12.75" customHeight="1" x14ac:dyDescent="0.2">
      <c r="A54" s="1" t="s">
        <v>57</v>
      </c>
      <c r="C54" s="4"/>
      <c r="D54" s="4"/>
      <c r="F54" s="1" t="s">
        <v>58</v>
      </c>
      <c r="J54" t="s">
        <v>59</v>
      </c>
    </row>
    <row r="55" spans="1:11" ht="12.75" customHeight="1" x14ac:dyDescent="0.2">
      <c r="C55" s="4"/>
      <c r="D55" s="4"/>
    </row>
    <row r="56" spans="1:11" ht="12.75" customHeight="1" x14ac:dyDescent="0.2">
      <c r="C56" s="4"/>
      <c r="D56" s="4"/>
    </row>
    <row r="57" spans="1:11" ht="12.75" customHeight="1" x14ac:dyDescent="0.2">
      <c r="C57" s="4"/>
      <c r="D57" s="4"/>
    </row>
    <row r="58" spans="1:11" ht="12.75" customHeight="1" x14ac:dyDescent="0.2">
      <c r="C58" s="4"/>
      <c r="D58" s="4"/>
    </row>
    <row r="59" spans="1:11" ht="12.75" customHeight="1" x14ac:dyDescent="0.2">
      <c r="C59" s="4"/>
      <c r="D59" s="4"/>
    </row>
    <row r="60" spans="1:11" ht="12.75" customHeight="1" x14ac:dyDescent="0.2">
      <c r="C60" s="4"/>
      <c r="D60" s="4"/>
    </row>
    <row r="61" spans="1:11" ht="12.75" customHeight="1" x14ac:dyDescent="0.2">
      <c r="C61" s="4"/>
    </row>
    <row r="62" spans="1:11" ht="12.75" customHeight="1" x14ac:dyDescent="0.2">
      <c r="C62" s="4"/>
    </row>
    <row r="63" spans="1:11" ht="12.75" customHeight="1" x14ac:dyDescent="0.2">
      <c r="C63" s="4"/>
    </row>
    <row r="64" spans="1:11" ht="12.75" customHeight="1" x14ac:dyDescent="0.2">
      <c r="C64" s="4"/>
    </row>
    <row r="65" spans="3:3" ht="12.75" customHeight="1" x14ac:dyDescent="0.2">
      <c r="C65" s="4"/>
    </row>
    <row r="66" spans="3:3" ht="12.75" customHeight="1" x14ac:dyDescent="0.2">
      <c r="C66" s="4"/>
    </row>
    <row r="67" spans="3:3" ht="12.75" customHeight="1" x14ac:dyDescent="0.2">
      <c r="C67" s="4"/>
    </row>
    <row r="68" spans="3:3" ht="12.75" customHeight="1" x14ac:dyDescent="0.2">
      <c r="C68" s="4"/>
    </row>
    <row r="69" spans="3:3" ht="12.75" customHeight="1" x14ac:dyDescent="0.2">
      <c r="C69" s="4"/>
    </row>
    <row r="70" spans="3:3" ht="12.75" customHeight="1" x14ac:dyDescent="0.2">
      <c r="C70" s="4"/>
    </row>
    <row r="71" spans="3:3" ht="12.75" customHeight="1" x14ac:dyDescent="0.2">
      <c r="C71" s="4"/>
    </row>
    <row r="72" spans="3:3" ht="12.75" customHeight="1" x14ac:dyDescent="0.2">
      <c r="C72" s="4"/>
    </row>
    <row r="73" spans="3:3" ht="12.75" customHeight="1" x14ac:dyDescent="0.2">
      <c r="C73" s="4"/>
    </row>
    <row r="74" spans="3:3" ht="12.75" customHeight="1" x14ac:dyDescent="0.2">
      <c r="C74" s="4"/>
    </row>
    <row r="75" spans="3:3" ht="12.75" customHeight="1" x14ac:dyDescent="0.2">
      <c r="C75" s="4"/>
    </row>
    <row r="76" spans="3:3" ht="12.75" customHeight="1" x14ac:dyDescent="0.2">
      <c r="C76" s="4"/>
    </row>
    <row r="77" spans="3:3" ht="12.75" customHeight="1" x14ac:dyDescent="0.2">
      <c r="C77" s="4"/>
    </row>
    <row r="78" spans="3:3" ht="12.75" customHeight="1" x14ac:dyDescent="0.2">
      <c r="C78" s="4"/>
    </row>
    <row r="79" spans="3:3" ht="12.75" customHeight="1" x14ac:dyDescent="0.2">
      <c r="C79" s="4"/>
    </row>
    <row r="80" spans="3:3" ht="12.75" customHeight="1" x14ac:dyDescent="0.2">
      <c r="C80" s="4"/>
    </row>
    <row r="81" spans="3:3" ht="12.75" customHeight="1" x14ac:dyDescent="0.2">
      <c r="C81" s="4"/>
    </row>
    <row r="82" spans="3:3" ht="12.75" customHeight="1" x14ac:dyDescent="0.2">
      <c r="C82" s="4"/>
    </row>
    <row r="83" spans="3:3" ht="12.75" customHeight="1" x14ac:dyDescent="0.2">
      <c r="C83" s="4"/>
    </row>
    <row r="84" spans="3:3" ht="12.75" customHeight="1" x14ac:dyDescent="0.2">
      <c r="C84" s="4"/>
    </row>
    <row r="85" spans="3:3" ht="12.75" customHeight="1" x14ac:dyDescent="0.2">
      <c r="C85" s="4"/>
    </row>
    <row r="86" spans="3:3" ht="12.75" customHeight="1" x14ac:dyDescent="0.2">
      <c r="C86" s="4"/>
    </row>
    <row r="87" spans="3:3" ht="12.75" customHeight="1" x14ac:dyDescent="0.2">
      <c r="C87" s="4"/>
    </row>
    <row r="88" spans="3:3" ht="12.75" customHeight="1" x14ac:dyDescent="0.2">
      <c r="C88" s="4"/>
    </row>
    <row r="89" spans="3:3" ht="12.75" customHeight="1" x14ac:dyDescent="0.2">
      <c r="C89" s="4"/>
    </row>
    <row r="90" spans="3:3" ht="12.75" customHeight="1" x14ac:dyDescent="0.2">
      <c r="C90" s="4"/>
    </row>
    <row r="91" spans="3:3" ht="12.75" customHeight="1" x14ac:dyDescent="0.2">
      <c r="C91" s="4"/>
    </row>
    <row r="92" spans="3:3" ht="12.75" customHeight="1" x14ac:dyDescent="0.2">
      <c r="C92" s="4"/>
    </row>
    <row r="93" spans="3:3" ht="12.75" customHeight="1" x14ac:dyDescent="0.2">
      <c r="C93" s="4"/>
    </row>
    <row r="94" spans="3:3" ht="12.75" customHeight="1" x14ac:dyDescent="0.2">
      <c r="C94" s="4"/>
    </row>
    <row r="95" spans="3:3" ht="12.75" customHeight="1" x14ac:dyDescent="0.2">
      <c r="C95" s="4"/>
    </row>
    <row r="96" spans="3:3" ht="12.75" customHeight="1" x14ac:dyDescent="0.2">
      <c r="C96" s="4"/>
    </row>
    <row r="97" spans="3:3" ht="12.75" customHeight="1" x14ac:dyDescent="0.2">
      <c r="C97" s="4"/>
    </row>
    <row r="98" spans="3:3" ht="12.75" customHeight="1" x14ac:dyDescent="0.2">
      <c r="C98" s="4"/>
    </row>
    <row r="99" spans="3:3" ht="12.75" customHeight="1" x14ac:dyDescent="0.2">
      <c r="C99" s="4"/>
    </row>
    <row r="100" spans="3:3" ht="12.75" customHeight="1" x14ac:dyDescent="0.2">
      <c r="C100" s="4"/>
    </row>
    <row r="101" spans="3:3" ht="12.75" customHeight="1" x14ac:dyDescent="0.2">
      <c r="C101" s="4"/>
    </row>
    <row r="102" spans="3:3" ht="12.75" customHeight="1" x14ac:dyDescent="0.2">
      <c r="C102" s="4"/>
    </row>
    <row r="103" spans="3:3" ht="12.75" customHeight="1" x14ac:dyDescent="0.2">
      <c r="C103" s="4"/>
    </row>
    <row r="104" spans="3:3" ht="12.75" customHeight="1" x14ac:dyDescent="0.2">
      <c r="C104" s="4"/>
    </row>
    <row r="105" spans="3:3" ht="12.75" customHeight="1" x14ac:dyDescent="0.2">
      <c r="C105" s="4"/>
    </row>
    <row r="106" spans="3:3" ht="12.75" customHeight="1" x14ac:dyDescent="0.2">
      <c r="C106" s="4"/>
    </row>
    <row r="107" spans="3:3" ht="12.75" customHeight="1" x14ac:dyDescent="0.2">
      <c r="C107" s="4"/>
    </row>
    <row r="108" spans="3:3" ht="12.75" customHeight="1" x14ac:dyDescent="0.2">
      <c r="C108" s="4"/>
    </row>
    <row r="109" spans="3:3" ht="12.75" customHeight="1" x14ac:dyDescent="0.2">
      <c r="C109" s="4"/>
    </row>
    <row r="110" spans="3:3" ht="12.75" customHeight="1" x14ac:dyDescent="0.2">
      <c r="C110" s="4"/>
    </row>
    <row r="111" spans="3:3" ht="12.75" customHeight="1" x14ac:dyDescent="0.2">
      <c r="C111" s="4"/>
    </row>
    <row r="112" spans="3:3" ht="12.75" customHeight="1" x14ac:dyDescent="0.2">
      <c r="C112" s="4"/>
    </row>
    <row r="113" spans="3:3" ht="12.75" customHeight="1" x14ac:dyDescent="0.2">
      <c r="C113" s="4"/>
    </row>
    <row r="114" spans="3:3" ht="12.75" customHeight="1" x14ac:dyDescent="0.2">
      <c r="C114" s="4"/>
    </row>
    <row r="115" spans="3:3" ht="12.75" customHeight="1" x14ac:dyDescent="0.2">
      <c r="C115" s="4"/>
    </row>
    <row r="116" spans="3:3" ht="12.75" customHeight="1" x14ac:dyDescent="0.2">
      <c r="C116" s="4"/>
    </row>
    <row r="117" spans="3:3" ht="12.75" customHeight="1" x14ac:dyDescent="0.2">
      <c r="C117" s="4"/>
    </row>
    <row r="118" spans="3:3" ht="12.75" customHeight="1" x14ac:dyDescent="0.2">
      <c r="C118" s="4"/>
    </row>
    <row r="119" spans="3:3" ht="12.75" customHeight="1" x14ac:dyDescent="0.2">
      <c r="C119" s="4"/>
    </row>
    <row r="120" spans="3:3" ht="12.75" customHeight="1" x14ac:dyDescent="0.2">
      <c r="C120" s="4"/>
    </row>
    <row r="121" spans="3:3" ht="12.75" customHeight="1" x14ac:dyDescent="0.2">
      <c r="C121" s="4"/>
    </row>
    <row r="122" spans="3:3" ht="12.75" customHeight="1" x14ac:dyDescent="0.2">
      <c r="C122" s="4"/>
    </row>
    <row r="123" spans="3:3" ht="12.75" customHeight="1" x14ac:dyDescent="0.2">
      <c r="C123" s="4"/>
    </row>
    <row r="124" spans="3:3" ht="12.75" customHeight="1" x14ac:dyDescent="0.2">
      <c r="C124" s="4"/>
    </row>
    <row r="125" spans="3:3" ht="12.75" customHeight="1" x14ac:dyDescent="0.2">
      <c r="C125" s="4"/>
    </row>
    <row r="126" spans="3:3" ht="12.75" customHeight="1" x14ac:dyDescent="0.2">
      <c r="C126" s="4"/>
    </row>
    <row r="127" spans="3:3" ht="12.75" customHeight="1" x14ac:dyDescent="0.2">
      <c r="C127" s="4"/>
    </row>
    <row r="128" spans="3:3" ht="12.75" customHeight="1" x14ac:dyDescent="0.2">
      <c r="C128" s="4"/>
    </row>
    <row r="129" spans="3:3" ht="12.75" customHeight="1" x14ac:dyDescent="0.2">
      <c r="C129" s="4"/>
    </row>
    <row r="130" spans="3:3" ht="12.75" customHeight="1" x14ac:dyDescent="0.2">
      <c r="C130" s="4"/>
    </row>
    <row r="131" spans="3:3" ht="12.75" customHeight="1" x14ac:dyDescent="0.2">
      <c r="C131" s="4"/>
    </row>
    <row r="132" spans="3:3" ht="12.75" customHeight="1" x14ac:dyDescent="0.2">
      <c r="C132" s="4"/>
    </row>
    <row r="133" spans="3:3" ht="12.75" customHeight="1" x14ac:dyDescent="0.2">
      <c r="C133" s="4"/>
    </row>
    <row r="134" spans="3:3" ht="12.75" customHeight="1" x14ac:dyDescent="0.2">
      <c r="C134" s="4"/>
    </row>
    <row r="135" spans="3:3" ht="12.75" customHeight="1" x14ac:dyDescent="0.2">
      <c r="C135" s="4"/>
    </row>
    <row r="136" spans="3:3" ht="12.75" customHeight="1" x14ac:dyDescent="0.2">
      <c r="C136" s="4"/>
    </row>
    <row r="137" spans="3:3" ht="12.75" customHeight="1" x14ac:dyDescent="0.2">
      <c r="C137" s="4"/>
    </row>
    <row r="138" spans="3:3" ht="12.75" customHeight="1" x14ac:dyDescent="0.2">
      <c r="C138" s="4"/>
    </row>
    <row r="531" spans="3:3" ht="12.75" customHeight="1" x14ac:dyDescent="0.2">
      <c r="C531" s="27"/>
    </row>
    <row r="532" spans="3:3" ht="12.75" customHeight="1" x14ac:dyDescent="0.2">
      <c r="C532" s="27"/>
    </row>
    <row r="533" spans="3:3" ht="12.75" customHeight="1" x14ac:dyDescent="0.2">
      <c r="C533" s="27"/>
    </row>
    <row r="534" spans="3:3" ht="12.75" customHeight="1" x14ac:dyDescent="0.2">
      <c r="C534" s="27"/>
    </row>
    <row r="535" spans="3:3" ht="12.75" customHeight="1" x14ac:dyDescent="0.2">
      <c r="C535" s="27"/>
    </row>
    <row r="536" spans="3:3" ht="12.75" customHeight="1" x14ac:dyDescent="0.2">
      <c r="C536" s="27"/>
    </row>
    <row r="537" spans="3:3" ht="12.75" customHeight="1" x14ac:dyDescent="0.2">
      <c r="C537" s="27"/>
    </row>
    <row r="538" spans="3:3" ht="12.75" customHeight="1" x14ac:dyDescent="0.2">
      <c r="C538" s="27"/>
    </row>
    <row r="539" spans="3:3" ht="12.75" customHeight="1" x14ac:dyDescent="0.2">
      <c r="C539" s="27"/>
    </row>
    <row r="540" spans="3:3" ht="12.75" customHeight="1" x14ac:dyDescent="0.2">
      <c r="C540" s="27"/>
    </row>
    <row r="541" spans="3:3" ht="12.75" customHeight="1" x14ac:dyDescent="0.2">
      <c r="C541" s="27"/>
    </row>
    <row r="542" spans="3:3" ht="12.75" customHeight="1" x14ac:dyDescent="0.2">
      <c r="C542" s="27"/>
    </row>
    <row r="543" spans="3:3" ht="12.75" customHeight="1" x14ac:dyDescent="0.2">
      <c r="C543" s="27"/>
    </row>
    <row r="544" spans="3:3" ht="12.75" customHeight="1" x14ac:dyDescent="0.2">
      <c r="C544" s="27"/>
    </row>
    <row r="545" spans="3:3" ht="12.75" customHeight="1" x14ac:dyDescent="0.2">
      <c r="C545" s="27"/>
    </row>
    <row r="546" spans="3:3" ht="12.75" customHeight="1" x14ac:dyDescent="0.2">
      <c r="C546" s="27"/>
    </row>
    <row r="547" spans="3:3" ht="12.75" customHeight="1" x14ac:dyDescent="0.2">
      <c r="C547" s="27"/>
    </row>
    <row r="548" spans="3:3" ht="12.75" customHeight="1" x14ac:dyDescent="0.2">
      <c r="C548" s="27"/>
    </row>
    <row r="549" spans="3:3" ht="12.75" customHeight="1" x14ac:dyDescent="0.2">
      <c r="C549" s="27"/>
    </row>
    <row r="550" spans="3:3" ht="12.75" customHeight="1" x14ac:dyDescent="0.2">
      <c r="C550" s="27"/>
    </row>
    <row r="551" spans="3:3" ht="12.75" customHeight="1" x14ac:dyDescent="0.2">
      <c r="C551" s="27"/>
    </row>
    <row r="552" spans="3:3" ht="12.75" customHeight="1" x14ac:dyDescent="0.2">
      <c r="C552" s="27"/>
    </row>
    <row r="553" spans="3:3" ht="12.75" customHeight="1" x14ac:dyDescent="0.2">
      <c r="C553" s="27"/>
    </row>
    <row r="554" spans="3:3" ht="12.75" customHeight="1" x14ac:dyDescent="0.2">
      <c r="C554" s="27"/>
    </row>
    <row r="555" spans="3:3" ht="12.75" customHeight="1" x14ac:dyDescent="0.2">
      <c r="C555" s="27"/>
    </row>
    <row r="556" spans="3:3" ht="12.75" customHeight="1" x14ac:dyDescent="0.2">
      <c r="C556" s="27"/>
    </row>
    <row r="557" spans="3:3" ht="12.75" customHeight="1" x14ac:dyDescent="0.2">
      <c r="C557" s="27"/>
    </row>
    <row r="558" spans="3:3" ht="12.75" customHeight="1" x14ac:dyDescent="0.2">
      <c r="C558" s="27"/>
    </row>
    <row r="559" spans="3:3" ht="12.75" customHeight="1" x14ac:dyDescent="0.2">
      <c r="C559" s="27"/>
    </row>
    <row r="560" spans="3:3" ht="12.75" customHeight="1" x14ac:dyDescent="0.2">
      <c r="C560" s="27"/>
    </row>
    <row r="561" spans="3:3" ht="12.75" customHeight="1" x14ac:dyDescent="0.2">
      <c r="C561" s="27"/>
    </row>
    <row r="562" spans="3:3" ht="12.75" customHeight="1" x14ac:dyDescent="0.2">
      <c r="C562" s="27"/>
    </row>
    <row r="563" spans="3:3" ht="12.75" customHeight="1" x14ac:dyDescent="0.2">
      <c r="C563" s="27"/>
    </row>
    <row r="564" spans="3:3" ht="12.75" customHeight="1" x14ac:dyDescent="0.2">
      <c r="C564" s="27"/>
    </row>
    <row r="565" spans="3:3" ht="12.75" customHeight="1" x14ac:dyDescent="0.2">
      <c r="C565" s="27"/>
    </row>
    <row r="566" spans="3:3" ht="12.75" customHeight="1" x14ac:dyDescent="0.2">
      <c r="C566" s="27"/>
    </row>
    <row r="567" spans="3:3" ht="12.75" customHeight="1" x14ac:dyDescent="0.2">
      <c r="C567" s="27"/>
    </row>
    <row r="568" spans="3:3" ht="12.75" customHeight="1" x14ac:dyDescent="0.2">
      <c r="C568" s="27"/>
    </row>
    <row r="569" spans="3:3" ht="12.75" customHeight="1" x14ac:dyDescent="0.2">
      <c r="C569" s="27"/>
    </row>
    <row r="570" spans="3:3" ht="12.75" customHeight="1" x14ac:dyDescent="0.2">
      <c r="C570" s="27"/>
    </row>
    <row r="571" spans="3:3" ht="12.75" customHeight="1" x14ac:dyDescent="0.2">
      <c r="C571" s="27"/>
    </row>
    <row r="572" spans="3:3" ht="12.75" customHeight="1" x14ac:dyDescent="0.2">
      <c r="C572" s="27"/>
    </row>
    <row r="573" spans="3:3" ht="12.75" customHeight="1" x14ac:dyDescent="0.2">
      <c r="C573" s="27"/>
    </row>
    <row r="574" spans="3:3" ht="12.75" customHeight="1" x14ac:dyDescent="0.2">
      <c r="C574" s="27"/>
    </row>
    <row r="575" spans="3:3" ht="12.75" customHeight="1" x14ac:dyDescent="0.2">
      <c r="C575" s="27"/>
    </row>
    <row r="576" spans="3:3" ht="12.75" customHeight="1" x14ac:dyDescent="0.2">
      <c r="C576" s="27"/>
    </row>
    <row r="577" spans="3:3" ht="12.75" customHeight="1" x14ac:dyDescent="0.2">
      <c r="C577" s="27"/>
    </row>
    <row r="578" spans="3:3" ht="12.75" customHeight="1" x14ac:dyDescent="0.2">
      <c r="C578" s="27"/>
    </row>
    <row r="579" spans="3:3" ht="12.75" customHeight="1" x14ac:dyDescent="0.2">
      <c r="C579" s="27"/>
    </row>
    <row r="580" spans="3:3" ht="12.75" customHeight="1" x14ac:dyDescent="0.2">
      <c r="C580" s="27"/>
    </row>
    <row r="581" spans="3:3" ht="12.75" customHeight="1" x14ac:dyDescent="0.2">
      <c r="C581" s="27"/>
    </row>
    <row r="582" spans="3:3" ht="12.75" customHeight="1" x14ac:dyDescent="0.2">
      <c r="C582" s="27"/>
    </row>
    <row r="583" spans="3:3" ht="12.75" customHeight="1" x14ac:dyDescent="0.2">
      <c r="C583" s="27"/>
    </row>
    <row r="584" spans="3:3" ht="12.75" customHeight="1" x14ac:dyDescent="0.2">
      <c r="C584" s="27"/>
    </row>
    <row r="585" spans="3:3" ht="12.75" customHeight="1" x14ac:dyDescent="0.2">
      <c r="C585" s="27"/>
    </row>
    <row r="586" spans="3:3" ht="12.75" customHeight="1" x14ac:dyDescent="0.2">
      <c r="C586" s="27"/>
    </row>
    <row r="587" spans="3:3" ht="12.75" customHeight="1" x14ac:dyDescent="0.2">
      <c r="C587" s="27"/>
    </row>
    <row r="588" spans="3:3" ht="12.75" customHeight="1" x14ac:dyDescent="0.2">
      <c r="C588" s="27"/>
    </row>
    <row r="589" spans="3:3" ht="12.75" customHeight="1" x14ac:dyDescent="0.2">
      <c r="C589" s="27"/>
    </row>
    <row r="590" spans="3:3" ht="12.75" customHeight="1" x14ac:dyDescent="0.2">
      <c r="C590" s="27"/>
    </row>
    <row r="591" spans="3:3" ht="12.75" customHeight="1" x14ac:dyDescent="0.2">
      <c r="C591" s="27"/>
    </row>
    <row r="592" spans="3:3" ht="12.75" customHeight="1" x14ac:dyDescent="0.2">
      <c r="C592" s="27"/>
    </row>
    <row r="593" spans="3:3" ht="12.75" customHeight="1" x14ac:dyDescent="0.2">
      <c r="C593" s="27"/>
    </row>
    <row r="594" spans="3:3" ht="12.75" customHeight="1" x14ac:dyDescent="0.2">
      <c r="C594" s="27"/>
    </row>
    <row r="595" spans="3:3" ht="12.75" customHeight="1" x14ac:dyDescent="0.2">
      <c r="C595" s="27"/>
    </row>
    <row r="596" spans="3:3" ht="12.75" customHeight="1" x14ac:dyDescent="0.2">
      <c r="C596" s="27"/>
    </row>
    <row r="597" spans="3:3" ht="12.75" customHeight="1" x14ac:dyDescent="0.2">
      <c r="C597" s="27"/>
    </row>
    <row r="598" spans="3:3" ht="12.75" customHeight="1" x14ac:dyDescent="0.2">
      <c r="C598" s="27"/>
    </row>
    <row r="599" spans="3:3" ht="12.75" customHeight="1" x14ac:dyDescent="0.2">
      <c r="C599" s="27"/>
    </row>
    <row r="600" spans="3:3" ht="12.75" customHeight="1" x14ac:dyDescent="0.2">
      <c r="C600" s="27"/>
    </row>
    <row r="601" spans="3:3" ht="12.75" customHeight="1" x14ac:dyDescent="0.2">
      <c r="C601" s="27"/>
    </row>
    <row r="602" spans="3:3" ht="12.75" customHeight="1" x14ac:dyDescent="0.2">
      <c r="C602" s="27"/>
    </row>
    <row r="603" spans="3:3" ht="12.75" customHeight="1" x14ac:dyDescent="0.2">
      <c r="C603" s="27"/>
    </row>
    <row r="604" spans="3:3" ht="12.75" customHeight="1" x14ac:dyDescent="0.2">
      <c r="C604" s="27"/>
    </row>
    <row r="605" spans="3:3" ht="12.75" customHeight="1" x14ac:dyDescent="0.2">
      <c r="C605" s="27"/>
    </row>
    <row r="606" spans="3:3" ht="12.75" customHeight="1" x14ac:dyDescent="0.2">
      <c r="C606" s="27"/>
    </row>
    <row r="607" spans="3:3" ht="12.75" customHeight="1" x14ac:dyDescent="0.2">
      <c r="C607" s="27"/>
    </row>
    <row r="608" spans="3:3" ht="12.75" customHeight="1" x14ac:dyDescent="0.2">
      <c r="C608" s="27"/>
    </row>
    <row r="609" spans="3:3" ht="12.75" customHeight="1" x14ac:dyDescent="0.2">
      <c r="C609" s="27"/>
    </row>
    <row r="610" spans="3:3" ht="12.75" customHeight="1" x14ac:dyDescent="0.2">
      <c r="C610" s="27"/>
    </row>
    <row r="611" spans="3:3" ht="12.75" customHeight="1" x14ac:dyDescent="0.2">
      <c r="C611" s="27"/>
    </row>
    <row r="612" spans="3:3" ht="12.75" customHeight="1" x14ac:dyDescent="0.2">
      <c r="C612" s="27"/>
    </row>
    <row r="613" spans="3:3" ht="12.75" customHeight="1" x14ac:dyDescent="0.2">
      <c r="C613" s="27"/>
    </row>
    <row r="614" spans="3:3" ht="12.75" customHeight="1" x14ac:dyDescent="0.2">
      <c r="C614" s="27"/>
    </row>
    <row r="615" spans="3:3" ht="12.75" customHeight="1" x14ac:dyDescent="0.2">
      <c r="C615" s="27"/>
    </row>
    <row r="616" spans="3:3" ht="12.75" customHeight="1" x14ac:dyDescent="0.2">
      <c r="C616" s="27"/>
    </row>
    <row r="617" spans="3:3" ht="12.75" customHeight="1" x14ac:dyDescent="0.2">
      <c r="C617" s="27"/>
    </row>
    <row r="618" spans="3:3" ht="12.75" customHeight="1" x14ac:dyDescent="0.2">
      <c r="C618" s="27"/>
    </row>
    <row r="619" spans="3:3" ht="12.75" customHeight="1" x14ac:dyDescent="0.2">
      <c r="C619" s="27"/>
    </row>
    <row r="620" spans="3:3" ht="12.75" customHeight="1" x14ac:dyDescent="0.2">
      <c r="C620" s="27"/>
    </row>
    <row r="621" spans="3:3" ht="12.75" customHeight="1" x14ac:dyDescent="0.2">
      <c r="C621" s="27"/>
    </row>
    <row r="622" spans="3:3" ht="12.75" customHeight="1" x14ac:dyDescent="0.2">
      <c r="C622" s="27"/>
    </row>
    <row r="623" spans="3:3" ht="12.75" customHeight="1" x14ac:dyDescent="0.2">
      <c r="C623" s="27"/>
    </row>
    <row r="624" spans="3:3" ht="12.75" customHeight="1" x14ac:dyDescent="0.2">
      <c r="C624" s="27"/>
    </row>
    <row r="625" spans="3:3" ht="12.75" customHeight="1" x14ac:dyDescent="0.2">
      <c r="C625" s="27"/>
    </row>
    <row r="626" spans="3:3" ht="12.75" customHeight="1" x14ac:dyDescent="0.2">
      <c r="C626" s="27"/>
    </row>
    <row r="627" spans="3:3" ht="12.75" customHeight="1" x14ac:dyDescent="0.2">
      <c r="C627" s="27"/>
    </row>
    <row r="628" spans="3:3" ht="12.75" customHeight="1" x14ac:dyDescent="0.2">
      <c r="C628" s="27"/>
    </row>
    <row r="629" spans="3:3" ht="12.75" customHeight="1" x14ac:dyDescent="0.2">
      <c r="C629" s="27"/>
    </row>
    <row r="630" spans="3:3" ht="12.75" customHeight="1" x14ac:dyDescent="0.2">
      <c r="C630" s="27"/>
    </row>
    <row r="631" spans="3:3" ht="12.75" customHeight="1" x14ac:dyDescent="0.2">
      <c r="C631" s="27"/>
    </row>
    <row r="632" spans="3:3" ht="12.75" customHeight="1" x14ac:dyDescent="0.2">
      <c r="C632" s="27"/>
    </row>
    <row r="633" spans="3:3" ht="12.75" customHeight="1" x14ac:dyDescent="0.2">
      <c r="C633" s="27"/>
    </row>
    <row r="634" spans="3:3" ht="12.75" customHeight="1" x14ac:dyDescent="0.2">
      <c r="C634" s="27"/>
    </row>
    <row r="635" spans="3:3" ht="12.75" customHeight="1" x14ac:dyDescent="0.2">
      <c r="C635" s="27"/>
    </row>
    <row r="636" spans="3:3" ht="12.75" customHeight="1" x14ac:dyDescent="0.2">
      <c r="C636" s="27"/>
    </row>
    <row r="637" spans="3:3" ht="12.75" customHeight="1" x14ac:dyDescent="0.2">
      <c r="C637" s="27"/>
    </row>
    <row r="638" spans="3:3" ht="12.75" customHeight="1" x14ac:dyDescent="0.2">
      <c r="C638" s="27"/>
    </row>
    <row r="639" spans="3:3" ht="12.75" customHeight="1" x14ac:dyDescent="0.2">
      <c r="C639" s="27"/>
    </row>
    <row r="640" spans="3:3" ht="12.75" customHeight="1" x14ac:dyDescent="0.2">
      <c r="C640" s="27"/>
    </row>
    <row r="641" spans="3:3" ht="12.75" customHeight="1" x14ac:dyDescent="0.2">
      <c r="C641" s="27"/>
    </row>
    <row r="642" spans="3:3" ht="12.75" customHeight="1" x14ac:dyDescent="0.2">
      <c r="C642" s="27"/>
    </row>
    <row r="643" spans="3:3" ht="12.75" customHeight="1" x14ac:dyDescent="0.2">
      <c r="C643" s="27"/>
    </row>
    <row r="644" spans="3:3" ht="12.75" customHeight="1" x14ac:dyDescent="0.2">
      <c r="C644" s="27"/>
    </row>
    <row r="645" spans="3:3" ht="12.75" customHeight="1" x14ac:dyDescent="0.2">
      <c r="C645" s="27"/>
    </row>
    <row r="646" spans="3:3" ht="12.75" customHeight="1" x14ac:dyDescent="0.2">
      <c r="C646" s="27"/>
    </row>
    <row r="647" spans="3:3" ht="12.75" customHeight="1" x14ac:dyDescent="0.2">
      <c r="C647" s="27"/>
    </row>
    <row r="648" spans="3:3" ht="12.75" customHeight="1" x14ac:dyDescent="0.2">
      <c r="C648" s="27"/>
    </row>
    <row r="649" spans="3:3" ht="12.75" customHeight="1" x14ac:dyDescent="0.2">
      <c r="C649" s="27"/>
    </row>
    <row r="650" spans="3:3" ht="12.75" customHeight="1" x14ac:dyDescent="0.2">
      <c r="C650" s="27"/>
    </row>
    <row r="651" spans="3:3" ht="12.75" customHeight="1" x14ac:dyDescent="0.2">
      <c r="C651" s="27"/>
    </row>
    <row r="652" spans="3:3" ht="12.75" customHeight="1" x14ac:dyDescent="0.2">
      <c r="C652" s="27"/>
    </row>
    <row r="653" spans="3:3" ht="12.75" customHeight="1" x14ac:dyDescent="0.2">
      <c r="C653" s="27"/>
    </row>
    <row r="654" spans="3:3" ht="12.75" customHeight="1" x14ac:dyDescent="0.2">
      <c r="C654" s="27"/>
    </row>
    <row r="655" spans="3:3" ht="12.75" customHeight="1" x14ac:dyDescent="0.2">
      <c r="C655" s="27"/>
    </row>
    <row r="656" spans="3:3" ht="12.75" customHeight="1" x14ac:dyDescent="0.2">
      <c r="C656" s="27"/>
    </row>
    <row r="657" spans="3:3" ht="12.75" customHeight="1" x14ac:dyDescent="0.2">
      <c r="C657" s="27"/>
    </row>
    <row r="658" spans="3:3" ht="12.75" customHeight="1" x14ac:dyDescent="0.2">
      <c r="C658" s="27"/>
    </row>
    <row r="659" spans="3:3" ht="12.75" customHeight="1" x14ac:dyDescent="0.2">
      <c r="C659" s="27"/>
    </row>
    <row r="660" spans="3:3" ht="12.75" customHeight="1" x14ac:dyDescent="0.2">
      <c r="C660" s="27"/>
    </row>
    <row r="661" spans="3:3" ht="12.75" customHeight="1" x14ac:dyDescent="0.2">
      <c r="C661" s="27"/>
    </row>
    <row r="662" spans="3:3" ht="12.75" customHeight="1" x14ac:dyDescent="0.2">
      <c r="C662" s="27"/>
    </row>
    <row r="663" spans="3:3" ht="12.75" customHeight="1" x14ac:dyDescent="0.2">
      <c r="C663" s="27"/>
    </row>
    <row r="664" spans="3:3" ht="12.75" customHeight="1" x14ac:dyDescent="0.2">
      <c r="C664" s="27"/>
    </row>
    <row r="665" spans="3:3" ht="12.75" customHeight="1" x14ac:dyDescent="0.2">
      <c r="C665" s="27"/>
    </row>
    <row r="666" spans="3:3" ht="12.75" customHeight="1" x14ac:dyDescent="0.2">
      <c r="C666" s="27"/>
    </row>
    <row r="667" spans="3:3" ht="12.75" customHeight="1" x14ac:dyDescent="0.2">
      <c r="C667" s="27"/>
    </row>
    <row r="668" spans="3:3" ht="12.75" customHeight="1" x14ac:dyDescent="0.2">
      <c r="C668" s="27"/>
    </row>
    <row r="669" spans="3:3" ht="12.75" customHeight="1" x14ac:dyDescent="0.2">
      <c r="C669" s="27"/>
    </row>
    <row r="670" spans="3:3" ht="12.75" customHeight="1" x14ac:dyDescent="0.2">
      <c r="C670" s="27"/>
    </row>
    <row r="671" spans="3:3" ht="12.75" customHeight="1" x14ac:dyDescent="0.2">
      <c r="C671" s="27"/>
    </row>
    <row r="672" spans="3:3" ht="12.75" customHeight="1" x14ac:dyDescent="0.2">
      <c r="C672" s="27"/>
    </row>
    <row r="673" spans="3:3" ht="12.75" customHeight="1" x14ac:dyDescent="0.2">
      <c r="C673" s="27"/>
    </row>
    <row r="674" spans="3:3" ht="12.75" customHeight="1" x14ac:dyDescent="0.2">
      <c r="C674" s="27"/>
    </row>
    <row r="675" spans="3:3" ht="12.75" customHeight="1" x14ac:dyDescent="0.2">
      <c r="C675" s="27"/>
    </row>
    <row r="676" spans="3:3" ht="12.75" customHeight="1" x14ac:dyDescent="0.2">
      <c r="C676" s="27"/>
    </row>
    <row r="677" spans="3:3" ht="12.75" customHeight="1" x14ac:dyDescent="0.2">
      <c r="C677" s="27"/>
    </row>
    <row r="678" spans="3:3" ht="12.75" customHeight="1" x14ac:dyDescent="0.2">
      <c r="C678" s="27"/>
    </row>
    <row r="679" spans="3:3" ht="12.75" customHeight="1" x14ac:dyDescent="0.2">
      <c r="C679" s="27"/>
    </row>
    <row r="680" spans="3:3" ht="12.75" customHeight="1" x14ac:dyDescent="0.2">
      <c r="C680" s="27"/>
    </row>
    <row r="681" spans="3:3" ht="12.75" customHeight="1" x14ac:dyDescent="0.2">
      <c r="C681" s="27"/>
    </row>
    <row r="682" spans="3:3" ht="12.75" customHeight="1" x14ac:dyDescent="0.2">
      <c r="C682" s="27"/>
    </row>
    <row r="683" spans="3:3" ht="12.75" customHeight="1" x14ac:dyDescent="0.2">
      <c r="C683" s="27"/>
    </row>
    <row r="684" spans="3:3" ht="12.75" customHeight="1" x14ac:dyDescent="0.2">
      <c r="C684" s="27"/>
    </row>
    <row r="685" spans="3:3" ht="12.75" customHeight="1" x14ac:dyDescent="0.2">
      <c r="C685" s="27"/>
    </row>
    <row r="686" spans="3:3" ht="12.75" customHeight="1" x14ac:dyDescent="0.2">
      <c r="C686" s="27"/>
    </row>
    <row r="687" spans="3:3" ht="12.75" customHeight="1" x14ac:dyDescent="0.2">
      <c r="C687" s="27"/>
    </row>
    <row r="688" spans="3:3" ht="12.75" customHeight="1" x14ac:dyDescent="0.2">
      <c r="C688" s="27"/>
    </row>
    <row r="689" spans="3:3" ht="12.75" customHeight="1" x14ac:dyDescent="0.2">
      <c r="C689" s="27"/>
    </row>
    <row r="690" spans="3:3" ht="12.75" customHeight="1" x14ac:dyDescent="0.2">
      <c r="C690" s="27"/>
    </row>
    <row r="691" spans="3:3" ht="12.75" customHeight="1" x14ac:dyDescent="0.2">
      <c r="C691" s="27"/>
    </row>
    <row r="692" spans="3:3" ht="12.75" customHeight="1" x14ac:dyDescent="0.2">
      <c r="C692" s="27"/>
    </row>
    <row r="693" spans="3:3" ht="12.75" customHeight="1" x14ac:dyDescent="0.2">
      <c r="C693" s="27"/>
    </row>
    <row r="694" spans="3:3" ht="12.75" customHeight="1" x14ac:dyDescent="0.2">
      <c r="C694" s="27"/>
    </row>
    <row r="695" spans="3:3" ht="12.75" customHeight="1" x14ac:dyDescent="0.2">
      <c r="C695" s="27"/>
    </row>
    <row r="696" spans="3:3" ht="12.75" customHeight="1" x14ac:dyDescent="0.2">
      <c r="C696" s="27"/>
    </row>
    <row r="697" spans="3:3" ht="12.75" customHeight="1" x14ac:dyDescent="0.2">
      <c r="C697" s="27"/>
    </row>
    <row r="698" spans="3:3" ht="12.75" customHeight="1" x14ac:dyDescent="0.2">
      <c r="C698" s="27"/>
    </row>
    <row r="699" spans="3:3" ht="12.75" customHeight="1" x14ac:dyDescent="0.2">
      <c r="C699" s="27"/>
    </row>
    <row r="700" spans="3:3" ht="12.75" customHeight="1" x14ac:dyDescent="0.2">
      <c r="C700" s="27"/>
    </row>
    <row r="701" spans="3:3" ht="12.75" customHeight="1" x14ac:dyDescent="0.2">
      <c r="C701" s="27"/>
    </row>
    <row r="702" spans="3:3" ht="12.75" customHeight="1" x14ac:dyDescent="0.2">
      <c r="C702" s="27"/>
    </row>
    <row r="703" spans="3:3" ht="12.75" customHeight="1" x14ac:dyDescent="0.2">
      <c r="C703" s="27"/>
    </row>
    <row r="704" spans="3:3" ht="12.75" customHeight="1" x14ac:dyDescent="0.2">
      <c r="C704" s="27"/>
    </row>
    <row r="705" spans="3:3" ht="12.75" customHeight="1" x14ac:dyDescent="0.2">
      <c r="C705" s="27"/>
    </row>
    <row r="706" spans="3:3" ht="12.75" customHeight="1" x14ac:dyDescent="0.2">
      <c r="C706" s="27"/>
    </row>
    <row r="707" spans="3:3" ht="12.75" customHeight="1" x14ac:dyDescent="0.2">
      <c r="C707" s="27"/>
    </row>
    <row r="708" spans="3:3" ht="12.75" customHeight="1" x14ac:dyDescent="0.2">
      <c r="C708" s="27"/>
    </row>
    <row r="709" spans="3:3" ht="12.75" customHeight="1" x14ac:dyDescent="0.2">
      <c r="C709" s="27"/>
    </row>
    <row r="710" spans="3:3" ht="12.75" customHeight="1" x14ac:dyDescent="0.2">
      <c r="C710" s="27"/>
    </row>
    <row r="711" spans="3:3" ht="12.75" customHeight="1" x14ac:dyDescent="0.2">
      <c r="C711" s="27"/>
    </row>
    <row r="712" spans="3:3" ht="12.75" customHeight="1" x14ac:dyDescent="0.2">
      <c r="C712" s="27"/>
    </row>
    <row r="713" spans="3:3" ht="12.75" customHeight="1" x14ac:dyDescent="0.2">
      <c r="C713" s="27"/>
    </row>
    <row r="714" spans="3:3" ht="12.75" customHeight="1" x14ac:dyDescent="0.2">
      <c r="C714" s="27"/>
    </row>
    <row r="715" spans="3:3" ht="12.75" customHeight="1" x14ac:dyDescent="0.2">
      <c r="C715" s="27"/>
    </row>
    <row r="716" spans="3:3" ht="12.75" customHeight="1" x14ac:dyDescent="0.2">
      <c r="C716" s="27"/>
    </row>
    <row r="717" spans="3:3" ht="12.75" customHeight="1" x14ac:dyDescent="0.2">
      <c r="C717" s="27"/>
    </row>
    <row r="718" spans="3:3" ht="12.75" customHeight="1" x14ac:dyDescent="0.2">
      <c r="C718" s="27"/>
    </row>
    <row r="719" spans="3:3" ht="12.75" customHeight="1" x14ac:dyDescent="0.2">
      <c r="C719" s="27"/>
    </row>
    <row r="720" spans="3:3" ht="12.75" customHeight="1" x14ac:dyDescent="0.2">
      <c r="C720" s="27"/>
    </row>
    <row r="721" spans="3:3" ht="12.75" customHeight="1" x14ac:dyDescent="0.2">
      <c r="C721" s="27"/>
    </row>
    <row r="722" spans="3:3" ht="12.75" customHeight="1" x14ac:dyDescent="0.2">
      <c r="C722" s="27"/>
    </row>
    <row r="723" spans="3:3" ht="12.75" customHeight="1" x14ac:dyDescent="0.2">
      <c r="C723" s="27"/>
    </row>
    <row r="724" spans="3:3" ht="12.75" customHeight="1" x14ac:dyDescent="0.2">
      <c r="C724" s="27"/>
    </row>
    <row r="725" spans="3:3" ht="12.75" customHeight="1" x14ac:dyDescent="0.2">
      <c r="C725" s="27"/>
    </row>
    <row r="726" spans="3:3" ht="12.75" customHeight="1" x14ac:dyDescent="0.2">
      <c r="C726" s="27"/>
    </row>
    <row r="727" spans="3:3" ht="12.75" customHeight="1" x14ac:dyDescent="0.2">
      <c r="C727" s="27"/>
    </row>
    <row r="728" spans="3:3" ht="12.75" customHeight="1" x14ac:dyDescent="0.2">
      <c r="C728" s="27"/>
    </row>
    <row r="729" spans="3:3" ht="12.75" customHeight="1" x14ac:dyDescent="0.2">
      <c r="C729" s="27"/>
    </row>
    <row r="730" spans="3:3" ht="12.75" customHeight="1" x14ac:dyDescent="0.2">
      <c r="C730" s="27"/>
    </row>
    <row r="731" spans="3:3" ht="12.75" customHeight="1" x14ac:dyDescent="0.2">
      <c r="C731" s="27"/>
    </row>
    <row r="732" spans="3:3" ht="12.75" customHeight="1" x14ac:dyDescent="0.2">
      <c r="C732" s="27"/>
    </row>
    <row r="733" spans="3:3" ht="12.75" customHeight="1" x14ac:dyDescent="0.2">
      <c r="C733" s="27"/>
    </row>
    <row r="734" spans="3:3" ht="12.75" customHeight="1" x14ac:dyDescent="0.2">
      <c r="C734" s="27"/>
    </row>
    <row r="735" spans="3:3" ht="12.75" customHeight="1" x14ac:dyDescent="0.2">
      <c r="C735" s="27"/>
    </row>
    <row r="736" spans="3:3" ht="12.75" customHeight="1" x14ac:dyDescent="0.2">
      <c r="C736" s="27"/>
    </row>
    <row r="737" spans="3:3" ht="12.75" customHeight="1" x14ac:dyDescent="0.2">
      <c r="C737" s="27"/>
    </row>
    <row r="738" spans="3:3" ht="12.75" customHeight="1" x14ac:dyDescent="0.2">
      <c r="C738" s="27"/>
    </row>
    <row r="739" spans="3:3" ht="12.75" customHeight="1" x14ac:dyDescent="0.2">
      <c r="C739" s="27"/>
    </row>
    <row r="740" spans="3:3" ht="12.75" customHeight="1" x14ac:dyDescent="0.2">
      <c r="C740" s="27"/>
    </row>
    <row r="741" spans="3:3" ht="12.75" customHeight="1" x14ac:dyDescent="0.2">
      <c r="C741" s="27"/>
    </row>
    <row r="742" spans="3:3" ht="12.75" customHeight="1" x14ac:dyDescent="0.2">
      <c r="C742" s="27"/>
    </row>
    <row r="743" spans="3:3" ht="12.75" customHeight="1" x14ac:dyDescent="0.2">
      <c r="C743" s="27"/>
    </row>
    <row r="744" spans="3:3" ht="12.75" customHeight="1" x14ac:dyDescent="0.2">
      <c r="C744" s="27"/>
    </row>
    <row r="745" spans="3:3" ht="12.75" customHeight="1" x14ac:dyDescent="0.2">
      <c r="C745" s="27"/>
    </row>
    <row r="746" spans="3:3" ht="12.75" customHeight="1" x14ac:dyDescent="0.2">
      <c r="C746" s="27"/>
    </row>
    <row r="747" spans="3:3" ht="12.75" customHeight="1" x14ac:dyDescent="0.2">
      <c r="C747" s="27"/>
    </row>
    <row r="748" spans="3:3" ht="12.75" customHeight="1" x14ac:dyDescent="0.2">
      <c r="C748" s="27"/>
    </row>
    <row r="749" spans="3:3" ht="12.75" customHeight="1" x14ac:dyDescent="0.2">
      <c r="C749" s="27"/>
    </row>
    <row r="750" spans="3:3" ht="12.75" customHeight="1" x14ac:dyDescent="0.2">
      <c r="C750" s="27"/>
    </row>
    <row r="751" spans="3:3" ht="12.75" customHeight="1" x14ac:dyDescent="0.2">
      <c r="C751" s="27"/>
    </row>
    <row r="752" spans="3:3" ht="12.75" customHeight="1" x14ac:dyDescent="0.2">
      <c r="C752" s="27"/>
    </row>
    <row r="753" spans="3:3" ht="12.75" customHeight="1" x14ac:dyDescent="0.2">
      <c r="C753" s="27"/>
    </row>
    <row r="754" spans="3:3" ht="12.75" customHeight="1" x14ac:dyDescent="0.2">
      <c r="C754" s="27"/>
    </row>
    <row r="755" spans="3:3" ht="12.75" customHeight="1" x14ac:dyDescent="0.2">
      <c r="C755" s="27"/>
    </row>
    <row r="756" spans="3:3" ht="12.75" customHeight="1" x14ac:dyDescent="0.2">
      <c r="C756" s="27"/>
    </row>
    <row r="757" spans="3:3" ht="12.75" customHeight="1" x14ac:dyDescent="0.2">
      <c r="C757" s="27"/>
    </row>
    <row r="758" spans="3:3" ht="12.75" customHeight="1" x14ac:dyDescent="0.2">
      <c r="C758" s="27"/>
    </row>
    <row r="759" spans="3:3" ht="12.75" customHeight="1" x14ac:dyDescent="0.2">
      <c r="C759" s="27"/>
    </row>
    <row r="760" spans="3:3" ht="12.75" customHeight="1" x14ac:dyDescent="0.2">
      <c r="C760" s="27"/>
    </row>
    <row r="761" spans="3:3" ht="12.75" customHeight="1" x14ac:dyDescent="0.2">
      <c r="C761" s="27"/>
    </row>
    <row r="762" spans="3:3" ht="12.75" customHeight="1" x14ac:dyDescent="0.2">
      <c r="C762" s="27"/>
    </row>
    <row r="763" spans="3:3" ht="12.75" customHeight="1" x14ac:dyDescent="0.2">
      <c r="C763" s="27"/>
    </row>
    <row r="764" spans="3:3" ht="12.75" customHeight="1" x14ac:dyDescent="0.2">
      <c r="C764" s="27"/>
    </row>
    <row r="765" spans="3:3" ht="12.75" customHeight="1" x14ac:dyDescent="0.2">
      <c r="C765" s="27"/>
    </row>
    <row r="766" spans="3:3" ht="12.75" customHeight="1" x14ac:dyDescent="0.2">
      <c r="C766" s="27"/>
    </row>
    <row r="767" spans="3:3" ht="12.75" customHeight="1" x14ac:dyDescent="0.2">
      <c r="C767" s="27"/>
    </row>
    <row r="768" spans="3:3" ht="12.75" customHeight="1" x14ac:dyDescent="0.2">
      <c r="C768" s="27"/>
    </row>
    <row r="769" spans="3:3" ht="12.75" customHeight="1" x14ac:dyDescent="0.2">
      <c r="C769" s="27"/>
    </row>
    <row r="770" spans="3:3" ht="12.75" customHeight="1" x14ac:dyDescent="0.2">
      <c r="C770" s="27"/>
    </row>
    <row r="771" spans="3:3" ht="12.75" customHeight="1" x14ac:dyDescent="0.2">
      <c r="C771" s="27"/>
    </row>
    <row r="772" spans="3:3" ht="12.75" customHeight="1" x14ac:dyDescent="0.2">
      <c r="C772" s="27"/>
    </row>
    <row r="773" spans="3:3" ht="12.75" customHeight="1" x14ac:dyDescent="0.2">
      <c r="C773" s="27"/>
    </row>
    <row r="774" spans="3:3" ht="12.75" customHeight="1" x14ac:dyDescent="0.2">
      <c r="C774" s="27"/>
    </row>
    <row r="775" spans="3:3" ht="12.75" customHeight="1" x14ac:dyDescent="0.2">
      <c r="C775" s="27"/>
    </row>
    <row r="776" spans="3:3" ht="12.75" customHeight="1" x14ac:dyDescent="0.2">
      <c r="C776" s="27"/>
    </row>
    <row r="777" spans="3:3" ht="12.75" customHeight="1" x14ac:dyDescent="0.2">
      <c r="C777" s="27"/>
    </row>
    <row r="778" spans="3:3" ht="12.75" customHeight="1" x14ac:dyDescent="0.2">
      <c r="C778" s="27"/>
    </row>
    <row r="779" spans="3:3" ht="12.75" customHeight="1" x14ac:dyDescent="0.2">
      <c r="C779" s="27"/>
    </row>
    <row r="780" spans="3:3" ht="12.75" customHeight="1" x14ac:dyDescent="0.2">
      <c r="C780" s="27"/>
    </row>
    <row r="781" spans="3:3" ht="12.75" customHeight="1" x14ac:dyDescent="0.2">
      <c r="C781" s="27"/>
    </row>
    <row r="782" spans="3:3" ht="12.75" customHeight="1" x14ac:dyDescent="0.2">
      <c r="C782" s="27"/>
    </row>
    <row r="783" spans="3:3" ht="12.75" customHeight="1" x14ac:dyDescent="0.2">
      <c r="C783" s="27"/>
    </row>
    <row r="784" spans="3:3" ht="12.75" customHeight="1" x14ac:dyDescent="0.2">
      <c r="C784" s="27"/>
    </row>
    <row r="785" spans="3:3" ht="12.75" customHeight="1" x14ac:dyDescent="0.2">
      <c r="C785" s="27"/>
    </row>
    <row r="786" spans="3:3" ht="12.75" customHeight="1" x14ac:dyDescent="0.2">
      <c r="C786" s="27"/>
    </row>
    <row r="787" spans="3:3" ht="12.75" customHeight="1" x14ac:dyDescent="0.2">
      <c r="C787" s="27"/>
    </row>
    <row r="788" spans="3:3" ht="12.75" customHeight="1" x14ac:dyDescent="0.2">
      <c r="C788" s="27"/>
    </row>
    <row r="789" spans="3:3" ht="12.75" customHeight="1" x14ac:dyDescent="0.2">
      <c r="C789" s="27"/>
    </row>
    <row r="790" spans="3:3" ht="12.75" customHeight="1" x14ac:dyDescent="0.2">
      <c r="C790" s="27"/>
    </row>
    <row r="791" spans="3:3" ht="12.75" customHeight="1" x14ac:dyDescent="0.2">
      <c r="C791" s="27"/>
    </row>
    <row r="792" spans="3:3" ht="12.75" customHeight="1" x14ac:dyDescent="0.2">
      <c r="C792" s="27"/>
    </row>
    <row r="793" spans="3:3" ht="12.75" customHeight="1" x14ac:dyDescent="0.2">
      <c r="C793" s="27"/>
    </row>
    <row r="794" spans="3:3" ht="12.75" customHeight="1" x14ac:dyDescent="0.2">
      <c r="C794" s="27"/>
    </row>
    <row r="795" spans="3:3" ht="12.75" customHeight="1" x14ac:dyDescent="0.2">
      <c r="C795" s="27"/>
    </row>
    <row r="796" spans="3:3" ht="12.75" customHeight="1" x14ac:dyDescent="0.2">
      <c r="C796" s="27"/>
    </row>
    <row r="797" spans="3:3" ht="12.75" customHeight="1" x14ac:dyDescent="0.2">
      <c r="C797" s="27"/>
    </row>
    <row r="798" spans="3:3" ht="12.75" customHeight="1" x14ac:dyDescent="0.2">
      <c r="C798" s="27"/>
    </row>
    <row r="799" spans="3:3" ht="12.75" customHeight="1" x14ac:dyDescent="0.2">
      <c r="C799" s="27"/>
    </row>
    <row r="800" spans="3:3" ht="12.75" customHeight="1" x14ac:dyDescent="0.2">
      <c r="C800" s="27"/>
    </row>
    <row r="801" spans="3:3" ht="12.75" customHeight="1" x14ac:dyDescent="0.2">
      <c r="C801" s="27"/>
    </row>
    <row r="802" spans="3:3" ht="12.75" customHeight="1" x14ac:dyDescent="0.2">
      <c r="C802" s="27"/>
    </row>
    <row r="803" spans="3:3" ht="12.75" customHeight="1" x14ac:dyDescent="0.2">
      <c r="C803" s="27"/>
    </row>
    <row r="804" spans="3:3" ht="12.75" customHeight="1" x14ac:dyDescent="0.2">
      <c r="C804" s="27"/>
    </row>
    <row r="805" spans="3:3" ht="12.75" customHeight="1" x14ac:dyDescent="0.2">
      <c r="C805" s="27"/>
    </row>
    <row r="806" spans="3:3" ht="12.75" customHeight="1" x14ac:dyDescent="0.2">
      <c r="C806" s="27"/>
    </row>
    <row r="807" spans="3:3" ht="12.75" customHeight="1" x14ac:dyDescent="0.2">
      <c r="C807" s="27"/>
    </row>
    <row r="808" spans="3:3" ht="12.75" customHeight="1" x14ac:dyDescent="0.2">
      <c r="C808" s="27"/>
    </row>
    <row r="809" spans="3:3" ht="12.75" customHeight="1" x14ac:dyDescent="0.2">
      <c r="C809" s="27"/>
    </row>
    <row r="810" spans="3:3" ht="12.75" customHeight="1" x14ac:dyDescent="0.2">
      <c r="C810" s="27"/>
    </row>
    <row r="811" spans="3:3" ht="12.75" customHeight="1" x14ac:dyDescent="0.2">
      <c r="C811" s="27"/>
    </row>
    <row r="812" spans="3:3" ht="12.75" customHeight="1" x14ac:dyDescent="0.2">
      <c r="C812" s="27"/>
    </row>
    <row r="813" spans="3:3" ht="12.75" customHeight="1" x14ac:dyDescent="0.2">
      <c r="C813" s="27"/>
    </row>
    <row r="814" spans="3:3" ht="12.75" customHeight="1" x14ac:dyDescent="0.2">
      <c r="C814" s="27"/>
    </row>
    <row r="815" spans="3:3" ht="12.75" customHeight="1" x14ac:dyDescent="0.2">
      <c r="C815" s="27"/>
    </row>
    <row r="816" spans="3:3" ht="12.75" customHeight="1" x14ac:dyDescent="0.2">
      <c r="C816" s="27"/>
    </row>
    <row r="817" spans="3:3" ht="12.75" customHeight="1" x14ac:dyDescent="0.2">
      <c r="C817" s="27"/>
    </row>
    <row r="818" spans="3:3" ht="12.75" customHeight="1" x14ac:dyDescent="0.2">
      <c r="C818" s="27"/>
    </row>
    <row r="819" spans="3:3" ht="12.75" customHeight="1" x14ac:dyDescent="0.2">
      <c r="C819" s="27"/>
    </row>
    <row r="820" spans="3:3" ht="12.75" customHeight="1" x14ac:dyDescent="0.2">
      <c r="C820" s="27"/>
    </row>
    <row r="821" spans="3:3" ht="12.75" customHeight="1" x14ac:dyDescent="0.2">
      <c r="C821" s="27"/>
    </row>
    <row r="822" spans="3:3" ht="12.75" customHeight="1" x14ac:dyDescent="0.2">
      <c r="C822" s="27"/>
    </row>
    <row r="823" spans="3:3" ht="12.75" customHeight="1" x14ac:dyDescent="0.2">
      <c r="C823" s="27"/>
    </row>
    <row r="824" spans="3:3" ht="12.75" customHeight="1" x14ac:dyDescent="0.2">
      <c r="C824" s="27"/>
    </row>
    <row r="825" spans="3:3" ht="12.75" customHeight="1" x14ac:dyDescent="0.2">
      <c r="C825" s="27"/>
    </row>
    <row r="826" spans="3:3" ht="12.75" customHeight="1" x14ac:dyDescent="0.2">
      <c r="C826" s="27"/>
    </row>
    <row r="827" spans="3:3" ht="12.75" customHeight="1" x14ac:dyDescent="0.2">
      <c r="C827" s="27"/>
    </row>
    <row r="828" spans="3:3" ht="12.75" customHeight="1" x14ac:dyDescent="0.2">
      <c r="C828" s="27"/>
    </row>
    <row r="829" spans="3:3" ht="12.75" customHeight="1" x14ac:dyDescent="0.2">
      <c r="C829" s="27"/>
    </row>
    <row r="830" spans="3:3" ht="12.75" customHeight="1" x14ac:dyDescent="0.2">
      <c r="C830" s="27"/>
    </row>
    <row r="831" spans="3:3" ht="12.75" customHeight="1" x14ac:dyDescent="0.2">
      <c r="C831" s="27"/>
    </row>
    <row r="832" spans="3:3" ht="12.75" customHeight="1" x14ac:dyDescent="0.2">
      <c r="C832" s="27"/>
    </row>
    <row r="833" spans="3:3" ht="12.75" customHeight="1" x14ac:dyDescent="0.2">
      <c r="C833" s="27"/>
    </row>
    <row r="834" spans="3:3" ht="12.75" customHeight="1" x14ac:dyDescent="0.2">
      <c r="C834" s="27"/>
    </row>
    <row r="835" spans="3:3" ht="12.75" customHeight="1" x14ac:dyDescent="0.2">
      <c r="C835" s="27"/>
    </row>
    <row r="836" spans="3:3" ht="12.75" customHeight="1" x14ac:dyDescent="0.2">
      <c r="C836" s="27"/>
    </row>
    <row r="837" spans="3:3" ht="12.75" customHeight="1" x14ac:dyDescent="0.2">
      <c r="C837" s="27"/>
    </row>
    <row r="838" spans="3:3" ht="12.75" customHeight="1" x14ac:dyDescent="0.2">
      <c r="C838" s="27"/>
    </row>
    <row r="839" spans="3:3" ht="12.75" customHeight="1" x14ac:dyDescent="0.2">
      <c r="C839" s="27"/>
    </row>
    <row r="840" spans="3:3" ht="12.75" customHeight="1" x14ac:dyDescent="0.2">
      <c r="C840" s="27"/>
    </row>
    <row r="841" spans="3:3" ht="12.75" customHeight="1" x14ac:dyDescent="0.2">
      <c r="C841" s="27"/>
    </row>
    <row r="842" spans="3:3" ht="12.75" customHeight="1" x14ac:dyDescent="0.2">
      <c r="C842" s="27"/>
    </row>
    <row r="843" spans="3:3" ht="12.75" customHeight="1" x14ac:dyDescent="0.2">
      <c r="C843" s="27">
        <f t="shared" ref="C843:C902" si="7">B843-B842</f>
        <v>0</v>
      </c>
    </row>
    <row r="844" spans="3:3" ht="12.75" customHeight="1" x14ac:dyDescent="0.2">
      <c r="C844" s="27">
        <f t="shared" si="7"/>
        <v>0</v>
      </c>
    </row>
    <row r="845" spans="3:3" ht="12.75" customHeight="1" x14ac:dyDescent="0.2">
      <c r="C845" s="27">
        <f t="shared" si="7"/>
        <v>0</v>
      </c>
    </row>
    <row r="846" spans="3:3" ht="12.75" customHeight="1" x14ac:dyDescent="0.2">
      <c r="C846" s="27">
        <f t="shared" si="7"/>
        <v>0</v>
      </c>
    </row>
    <row r="847" spans="3:3" ht="12.75" customHeight="1" x14ac:dyDescent="0.2">
      <c r="C847" s="27">
        <f t="shared" si="7"/>
        <v>0</v>
      </c>
    </row>
    <row r="848" spans="3:3" ht="12.75" customHeight="1" x14ac:dyDescent="0.2">
      <c r="C848" s="27">
        <f t="shared" si="7"/>
        <v>0</v>
      </c>
    </row>
    <row r="849" spans="3:3" ht="12.75" customHeight="1" x14ac:dyDescent="0.2">
      <c r="C849" s="27">
        <f t="shared" si="7"/>
        <v>0</v>
      </c>
    </row>
    <row r="850" spans="3:3" ht="12.75" customHeight="1" x14ac:dyDescent="0.2">
      <c r="C850" s="27">
        <f t="shared" si="7"/>
        <v>0</v>
      </c>
    </row>
    <row r="851" spans="3:3" ht="12.75" customHeight="1" x14ac:dyDescent="0.2">
      <c r="C851" s="27">
        <f t="shared" si="7"/>
        <v>0</v>
      </c>
    </row>
    <row r="852" spans="3:3" ht="12.75" customHeight="1" x14ac:dyDescent="0.2">
      <c r="C852" s="27">
        <f t="shared" si="7"/>
        <v>0</v>
      </c>
    </row>
    <row r="853" spans="3:3" ht="12.75" customHeight="1" x14ac:dyDescent="0.2">
      <c r="C853" s="27">
        <f t="shared" si="7"/>
        <v>0</v>
      </c>
    </row>
    <row r="854" spans="3:3" ht="12.75" customHeight="1" x14ac:dyDescent="0.2">
      <c r="C854" s="27">
        <f t="shared" si="7"/>
        <v>0</v>
      </c>
    </row>
    <row r="855" spans="3:3" ht="12.75" customHeight="1" x14ac:dyDescent="0.2">
      <c r="C855" s="27">
        <f t="shared" si="7"/>
        <v>0</v>
      </c>
    </row>
    <row r="856" spans="3:3" ht="12.75" customHeight="1" x14ac:dyDescent="0.2">
      <c r="C856" s="27">
        <f t="shared" si="7"/>
        <v>0</v>
      </c>
    </row>
    <row r="857" spans="3:3" ht="12.75" customHeight="1" x14ac:dyDescent="0.2">
      <c r="C857" s="27">
        <f t="shared" si="7"/>
        <v>0</v>
      </c>
    </row>
    <row r="858" spans="3:3" ht="12.75" customHeight="1" x14ac:dyDescent="0.2">
      <c r="C858" s="27">
        <f t="shared" si="7"/>
        <v>0</v>
      </c>
    </row>
    <row r="859" spans="3:3" ht="12.75" customHeight="1" x14ac:dyDescent="0.2">
      <c r="C859" s="27">
        <f t="shared" si="7"/>
        <v>0</v>
      </c>
    </row>
    <row r="860" spans="3:3" ht="12.75" customHeight="1" x14ac:dyDescent="0.2">
      <c r="C860" s="27">
        <f t="shared" si="7"/>
        <v>0</v>
      </c>
    </row>
    <row r="861" spans="3:3" ht="12.75" customHeight="1" x14ac:dyDescent="0.2">
      <c r="C861" s="27">
        <f t="shared" si="7"/>
        <v>0</v>
      </c>
    </row>
    <row r="862" spans="3:3" ht="12.75" customHeight="1" x14ac:dyDescent="0.2">
      <c r="C862" s="27">
        <f t="shared" si="7"/>
        <v>0</v>
      </c>
    </row>
    <row r="863" spans="3:3" ht="12.75" customHeight="1" x14ac:dyDescent="0.2">
      <c r="C863" s="27">
        <f t="shared" si="7"/>
        <v>0</v>
      </c>
    </row>
    <row r="864" spans="3:3" ht="12.75" customHeight="1" x14ac:dyDescent="0.2">
      <c r="C864" s="27">
        <f t="shared" si="7"/>
        <v>0</v>
      </c>
    </row>
    <row r="865" spans="3:3" ht="12.75" customHeight="1" x14ac:dyDescent="0.2">
      <c r="C865" s="27">
        <f t="shared" si="7"/>
        <v>0</v>
      </c>
    </row>
    <row r="866" spans="3:3" ht="12.75" customHeight="1" x14ac:dyDescent="0.2">
      <c r="C866" s="27">
        <f t="shared" si="7"/>
        <v>0</v>
      </c>
    </row>
    <row r="867" spans="3:3" ht="12.75" customHeight="1" x14ac:dyDescent="0.2">
      <c r="C867" s="27">
        <f t="shared" si="7"/>
        <v>0</v>
      </c>
    </row>
    <row r="868" spans="3:3" ht="12.75" customHeight="1" x14ac:dyDescent="0.2">
      <c r="C868" s="27">
        <f t="shared" si="7"/>
        <v>0</v>
      </c>
    </row>
    <row r="869" spans="3:3" ht="12.75" customHeight="1" x14ac:dyDescent="0.2">
      <c r="C869" s="27">
        <f t="shared" si="7"/>
        <v>0</v>
      </c>
    </row>
    <row r="870" spans="3:3" ht="12.75" customHeight="1" x14ac:dyDescent="0.2">
      <c r="C870" s="27">
        <f t="shared" si="7"/>
        <v>0</v>
      </c>
    </row>
    <row r="871" spans="3:3" ht="12.75" customHeight="1" x14ac:dyDescent="0.2">
      <c r="C871" s="27">
        <f t="shared" si="7"/>
        <v>0</v>
      </c>
    </row>
    <row r="872" spans="3:3" ht="12.75" customHeight="1" x14ac:dyDescent="0.2">
      <c r="C872" s="27">
        <f t="shared" si="7"/>
        <v>0</v>
      </c>
    </row>
    <row r="873" spans="3:3" ht="12.75" customHeight="1" x14ac:dyDescent="0.2">
      <c r="C873" s="27">
        <f t="shared" si="7"/>
        <v>0</v>
      </c>
    </row>
    <row r="874" spans="3:3" ht="12.75" customHeight="1" x14ac:dyDescent="0.2">
      <c r="C874" s="27">
        <f t="shared" si="7"/>
        <v>0</v>
      </c>
    </row>
    <row r="875" spans="3:3" ht="12.75" customHeight="1" x14ac:dyDescent="0.2">
      <c r="C875" s="27">
        <f t="shared" si="7"/>
        <v>0</v>
      </c>
    </row>
    <row r="876" spans="3:3" ht="12.75" customHeight="1" x14ac:dyDescent="0.2">
      <c r="C876" s="27">
        <f t="shared" si="7"/>
        <v>0</v>
      </c>
    </row>
    <row r="877" spans="3:3" ht="12.75" customHeight="1" x14ac:dyDescent="0.2">
      <c r="C877" s="27">
        <f t="shared" si="7"/>
        <v>0</v>
      </c>
    </row>
    <row r="878" spans="3:3" ht="12.75" customHeight="1" x14ac:dyDescent="0.2">
      <c r="C878" s="27">
        <f t="shared" si="7"/>
        <v>0</v>
      </c>
    </row>
    <row r="879" spans="3:3" ht="12.75" customHeight="1" x14ac:dyDescent="0.2">
      <c r="C879" s="27">
        <f t="shared" si="7"/>
        <v>0</v>
      </c>
    </row>
    <row r="880" spans="3:3" ht="12.75" customHeight="1" x14ac:dyDescent="0.2">
      <c r="C880" s="27">
        <f t="shared" si="7"/>
        <v>0</v>
      </c>
    </row>
    <row r="881" spans="3:3" ht="12.75" customHeight="1" x14ac:dyDescent="0.2">
      <c r="C881" s="27">
        <f t="shared" si="7"/>
        <v>0</v>
      </c>
    </row>
    <row r="882" spans="3:3" ht="12.75" customHeight="1" x14ac:dyDescent="0.2">
      <c r="C882" s="27">
        <f t="shared" si="7"/>
        <v>0</v>
      </c>
    </row>
    <row r="883" spans="3:3" ht="12.75" customHeight="1" x14ac:dyDescent="0.2">
      <c r="C883" s="27">
        <f t="shared" si="7"/>
        <v>0</v>
      </c>
    </row>
    <row r="884" spans="3:3" ht="12.75" customHeight="1" x14ac:dyDescent="0.2">
      <c r="C884" s="27">
        <f t="shared" si="7"/>
        <v>0</v>
      </c>
    </row>
    <row r="885" spans="3:3" ht="12.75" customHeight="1" x14ac:dyDescent="0.2">
      <c r="C885" s="27">
        <f t="shared" si="7"/>
        <v>0</v>
      </c>
    </row>
    <row r="886" spans="3:3" ht="12.75" customHeight="1" x14ac:dyDescent="0.2">
      <c r="C886" s="27">
        <f t="shared" si="7"/>
        <v>0</v>
      </c>
    </row>
    <row r="887" spans="3:3" ht="12.75" customHeight="1" x14ac:dyDescent="0.2">
      <c r="C887" s="27">
        <f t="shared" si="7"/>
        <v>0</v>
      </c>
    </row>
    <row r="888" spans="3:3" ht="12.75" customHeight="1" x14ac:dyDescent="0.2">
      <c r="C888" s="27">
        <f t="shared" si="7"/>
        <v>0</v>
      </c>
    </row>
    <row r="889" spans="3:3" ht="12.75" customHeight="1" x14ac:dyDescent="0.2">
      <c r="C889" s="27">
        <f t="shared" si="7"/>
        <v>0</v>
      </c>
    </row>
    <row r="890" spans="3:3" ht="12.75" customHeight="1" x14ac:dyDescent="0.2">
      <c r="C890" s="27">
        <f t="shared" si="7"/>
        <v>0</v>
      </c>
    </row>
    <row r="891" spans="3:3" ht="12.75" customHeight="1" x14ac:dyDescent="0.2">
      <c r="C891" s="27">
        <f t="shared" si="7"/>
        <v>0</v>
      </c>
    </row>
    <row r="892" spans="3:3" ht="12.75" customHeight="1" x14ac:dyDescent="0.2">
      <c r="C892" s="27">
        <f t="shared" si="7"/>
        <v>0</v>
      </c>
    </row>
    <row r="893" spans="3:3" ht="12.75" customHeight="1" x14ac:dyDescent="0.2">
      <c r="C893" s="27">
        <f t="shared" si="7"/>
        <v>0</v>
      </c>
    </row>
    <row r="894" spans="3:3" ht="12.75" customHeight="1" x14ac:dyDescent="0.2">
      <c r="C894" s="27">
        <f t="shared" si="7"/>
        <v>0</v>
      </c>
    </row>
    <row r="895" spans="3:3" ht="12.75" customHeight="1" x14ac:dyDescent="0.2">
      <c r="C895" s="27">
        <f t="shared" si="7"/>
        <v>0</v>
      </c>
    </row>
    <row r="896" spans="3:3" ht="12.75" customHeight="1" x14ac:dyDescent="0.2">
      <c r="C896" s="27">
        <f t="shared" si="7"/>
        <v>0</v>
      </c>
    </row>
    <row r="897" spans="3:3" ht="12.75" customHeight="1" x14ac:dyDescent="0.2">
      <c r="C897" s="27">
        <f t="shared" si="7"/>
        <v>0</v>
      </c>
    </row>
    <row r="898" spans="3:3" ht="12.75" customHeight="1" x14ac:dyDescent="0.2">
      <c r="C898" s="27">
        <f t="shared" si="7"/>
        <v>0</v>
      </c>
    </row>
    <row r="899" spans="3:3" ht="12.75" customHeight="1" x14ac:dyDescent="0.2">
      <c r="C899" s="27">
        <f t="shared" si="7"/>
        <v>0</v>
      </c>
    </row>
    <row r="900" spans="3:3" ht="12.75" customHeight="1" x14ac:dyDescent="0.2">
      <c r="C900" s="27">
        <f t="shared" si="7"/>
        <v>0</v>
      </c>
    </row>
    <row r="901" spans="3:3" ht="12.75" customHeight="1" x14ac:dyDescent="0.2">
      <c r="C901" s="27">
        <f t="shared" si="7"/>
        <v>0</v>
      </c>
    </row>
    <row r="902" spans="3:3" ht="12.75" customHeight="1" x14ac:dyDescent="0.2">
      <c r="C902" s="27">
        <f t="shared" si="7"/>
        <v>0</v>
      </c>
    </row>
  </sheetData>
  <mergeCells count="14">
    <mergeCell ref="C1:H1"/>
    <mergeCell ref="C2:H2"/>
    <mergeCell ref="G9:L9"/>
    <mergeCell ref="G10:L10"/>
    <mergeCell ref="G11:L11"/>
    <mergeCell ref="M13:N13"/>
    <mergeCell ref="B13:D13"/>
    <mergeCell ref="E13:G13"/>
    <mergeCell ref="A13:A14"/>
    <mergeCell ref="H13:H14"/>
    <mergeCell ref="I13:I14"/>
    <mergeCell ref="J13:J14"/>
    <mergeCell ref="K13:K14"/>
    <mergeCell ref="L13:L14"/>
  </mergeCells>
  <printOptions gridLines="1" gridLinesSet="0"/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яч 8 ЦРП</vt:lpstr>
      <vt:lpstr>яч 33 ЦРП </vt:lpstr>
      <vt:lpstr>яч 22ЦРП</vt:lpstr>
      <vt:lpstr>яч 41ЦРП  </vt:lpstr>
      <vt:lpstr>яч 25ЦРП </vt:lpstr>
      <vt:lpstr>яч_2 ЦРП </vt:lpstr>
      <vt:lpstr>яч_15 ЦРП  </vt:lpstr>
      <vt:lpstr>яч_16 ЦРП</vt:lpstr>
      <vt:lpstr>яч_17 ЦРП </vt:lpstr>
      <vt:lpstr>яч_30 ЦРП </vt:lpstr>
      <vt:lpstr>яч_43ЖБИ  </vt:lpstr>
      <vt:lpstr>протокол отклонений</vt:lpstr>
      <vt:lpstr>'яч 22ЦРП'!Область_печати</vt:lpstr>
      <vt:lpstr>'яч 25ЦРП '!Область_печати</vt:lpstr>
      <vt:lpstr>'яч 33 ЦРП '!Область_печати</vt:lpstr>
      <vt:lpstr>'яч 41ЦРП  '!Область_печати</vt:lpstr>
      <vt:lpstr>'яч 8 ЦРП'!Область_печати</vt:lpstr>
      <vt:lpstr>'яч_43ЖБИ 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 Суворова</dc:creator>
  <cp:lastModifiedBy>Суворова Ольга Юрьевна</cp:lastModifiedBy>
  <cp:lastPrinted>2020-06-19T11:25:31Z</cp:lastPrinted>
  <dcterms:created xsi:type="dcterms:W3CDTF">2020-06-19T12:09:46Z</dcterms:created>
  <dcterms:modified xsi:type="dcterms:W3CDTF">2020-07-06T12:58:11Z</dcterms:modified>
</cp:coreProperties>
</file>