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7.xml" ContentType="application/vnd.openxmlformats-officedocument.spreadsheetml.worksheet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8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9.xml" ContentType="application/vnd.openxmlformats-officedocument.spreadsheetml.worksheet+xml"/>
  <Override PartName="/xl/externalLinks/externalLink3.xml" ContentType="application/vnd.openxmlformats-officedocument.spreadsheetml.externalLink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bookViews>
    <workbookView xWindow="360" yWindow="15" windowWidth="20955" windowHeight="9720" activeTab="18"/>
  </bookViews>
  <sheets>
    <sheet name="яч 8 ЦРП" sheetId="1" state="visible" r:id="rId4"/>
    <sheet name="яч 33 ЦРП " sheetId="2" state="visible" r:id="rId5"/>
    <sheet name="яч 22ЦРП" sheetId="3" state="visible" r:id="rId6"/>
    <sheet name="яч 41ЦРП  " sheetId="4" state="visible" r:id="rId7"/>
    <sheet name="яч_2 ЦРП " sheetId="5" state="visible" r:id="rId8"/>
    <sheet name="яч_3 ЦРП" sheetId="6" state="visible" r:id="rId9"/>
    <sheet name="яч_6 ЦРП" sheetId="7" state="visible" r:id="rId10"/>
    <sheet name="яч_9 ЦРП" sheetId="8" state="visible" r:id="rId11"/>
    <sheet name="яч_15 ЦРП  " sheetId="9" state="visible" r:id="rId12"/>
    <sheet name="яч_14 ЦРП" sheetId="10" state="visible" r:id="rId13"/>
    <sheet name="яч_16 ЦРП" sheetId="11" state="visible" r:id="rId14"/>
    <sheet name="яч_17 ЦРП " sheetId="12" state="visible" r:id="rId15"/>
    <sheet name="яч_19 ЦРП" sheetId="13" state="visible" r:id="rId16"/>
    <sheet name="яч_30 ЦРП " sheetId="14" state="visible" r:id="rId17"/>
    <sheet name="яч_39 ЦРП" sheetId="15" state="visible" r:id="rId18"/>
    <sheet name="яч_40 ЦРП" sheetId="16" state="visible" r:id="rId19"/>
    <sheet name="яч_44 ЦРП" sheetId="17" state="visible" r:id="rId20"/>
    <sheet name="яч_43ЖБИ  " sheetId="18" state="visible" r:id="rId21"/>
    <sheet name="яч_49 ГНС" sheetId="19" state="visible" r:id="rId22"/>
  </sheets>
  <externalReferences>
    <externalReference r:id="rId1"/>
    <externalReference r:id="rId2"/>
    <externalReference r:id="rId3"/>
  </externalReferences>
  <definedNames>
    <definedName name="_xlnm.Print_Area" localSheetId="0">'яч 8 ЦРП'!$A$1:$N$904</definedName>
    <definedName name="_xlnm.Print_Area" localSheetId="1">'яч 33 ЦРП '!$A$1:$N$904</definedName>
    <definedName name="_xlnm.Print_Area" localSheetId="2">'яч 22ЦРП'!$A$1:$N$904</definedName>
    <definedName name="_xlnm.Print_Area" localSheetId="3">'яч 41ЦРП  '!$A$1:$N$904</definedName>
    <definedName name="Excel_BuiltIn_Print_Area_1" localSheetId="17">#NAME?</definedName>
    <definedName name="Excel_BuiltIn_Print_Area_1 1" localSheetId="17">#NAME?</definedName>
    <definedName name="Excel_BuiltIn_Print_Area_1_1" localSheetId="17">#NAME?</definedName>
    <definedName name="Excel_BuiltIn_Print_Area_2" localSheetId="17">#NAME?</definedName>
    <definedName name="Excel_BuiltIn_Print_Area_3" localSheetId="17">#NAME?</definedName>
    <definedName name="_xlnm.Print_Area" localSheetId="17">'яч_43ЖБИ  '!$A$1:$N$904</definedName>
    <definedName name="Excel_BuiltIn_Print_Area_1">#REF!</definedName>
    <definedName name="Excel_BuiltIn_Print_Area_1 1">#NAME?</definedName>
    <definedName name="Excel_BuiltIn_Print_Area_1_1">#REF!</definedName>
    <definedName name="Excel_BuiltIn_Print_Area_2">#REF!</definedName>
    <definedName name="Excel_BuiltIn_Print_Area_3">#NAME?</definedName>
  </definedNames>
  <calcPr/>
</workbook>
</file>

<file path=xl/sharedStrings.xml><?xml version="1.0" encoding="utf-8"?>
<sst xmlns="http://schemas.openxmlformats.org/spreadsheetml/2006/main" count="130" uniqueCount="130">
  <si>
    <r>
      <t/>
    </r>
    <r>
      <rPr>
        <b/>
        <color indexed="18"/>
        <rFont val="Arial Cyr"/>
        <sz val="9"/>
      </rPr>
      <t xml:space="preserve">Наименование потребителя</t>
    </r>
    <r>
      <rPr>
        <color indexed="18"/>
        <rFont val="Arial Cyr"/>
        <sz val="9"/>
      </rPr>
      <t xml:space="preserve"> ___ООО "Энерго-Сервис"_____</t>
    </r>
  </si>
  <si>
    <r>
      <t/>
    </r>
    <r>
      <rPr>
        <b/>
        <color indexed="18"/>
        <rFont val="Arial Cyr"/>
        <sz val="9"/>
      </rPr>
      <t xml:space="preserve">Питающий центр</t>
    </r>
    <r>
      <rPr>
        <color indexed="18"/>
        <rFont val="Arial Cyr"/>
        <sz val="9"/>
      </rPr>
      <t xml:space="preserve">       П/С КЗТЗ ул.Энгельса,115_</t>
    </r>
  </si>
  <si>
    <r>
      <t/>
    </r>
    <r>
      <rPr>
        <b/>
        <color indexed="18"/>
        <rFont val="Arial Cyr"/>
        <sz val="9"/>
      </rPr>
      <t xml:space="preserve">Номер присоединения  </t>
    </r>
    <r>
      <rPr>
        <color indexed="18"/>
        <rFont val="Arial Cyr"/>
        <sz val="9"/>
      </rPr>
      <t xml:space="preserve">   яч№8 ЦРП</t>
    </r>
  </si>
  <si>
    <r>
      <t/>
    </r>
    <r>
      <rPr>
        <b/>
        <color indexed="18"/>
        <rFont val="Arial Cyr"/>
        <sz val="9"/>
      </rPr>
      <t xml:space="preserve">Наименование присоединения</t>
    </r>
    <r>
      <rPr>
        <color indexed="18"/>
        <rFont val="Arial Cyr"/>
        <sz val="9"/>
      </rPr>
      <t xml:space="preserve">  ООО "Леруа Мерлен Восток"г.Курск</t>
    </r>
  </si>
  <si>
    <t>Протокол</t>
  </si>
  <si>
    <t xml:space="preserve">записи показаний электросчетчиков и вольтметров,а также определения</t>
  </si>
  <si>
    <t xml:space="preserve">нагрузок и компенсации реактивной мощности за 16 июня 2021 г.</t>
  </si>
  <si>
    <t xml:space="preserve">Измерительные тр-ры тока 200/5 ампер,напряжения 6000/100 вольт</t>
  </si>
  <si>
    <t xml:space="preserve">замерный час</t>
  </si>
  <si>
    <t xml:space="preserve">активн. Сч. №_1296521          Альфа А1800  Расч.коэф.2400</t>
  </si>
  <si>
    <t xml:space="preserve">Реакт.сч. №129621        Расч.коэф.2400</t>
  </si>
  <si>
    <t xml:space="preserve">Тангенс "фи"</t>
  </si>
  <si>
    <t xml:space="preserve">Косинус "ФИ"</t>
  </si>
  <si>
    <t xml:space="preserve"> Полная мощность ква</t>
  </si>
  <si>
    <t xml:space="preserve">Показания  вольтметра на стороне в-н</t>
  </si>
  <si>
    <t xml:space="preserve">Показания амперметра на стороне в-н</t>
  </si>
  <si>
    <t xml:space="preserve">Мощность БСК, мВар</t>
  </si>
  <si>
    <t xml:space="preserve">Показание Сч.</t>
  </si>
  <si>
    <t xml:space="preserve">Разность показат.</t>
  </si>
  <si>
    <t xml:space="preserve">Расх.акт .энер. за час (квт)</t>
  </si>
  <si>
    <t xml:space="preserve">Показание сч.</t>
  </si>
  <si>
    <t xml:space="preserve">Разность показан.</t>
  </si>
  <si>
    <t xml:space="preserve">Расх.реакт.энер.за час (квар)</t>
  </si>
  <si>
    <t xml:space="preserve">фактически установ.</t>
  </si>
  <si>
    <t xml:space="preserve">фактически работающая</t>
  </si>
  <si>
    <t>0-00</t>
  </si>
  <si>
    <t>1-00</t>
  </si>
  <si>
    <t>2-00</t>
  </si>
  <si>
    <t>3-00</t>
  </si>
  <si>
    <t>4-00</t>
  </si>
  <si>
    <t>5-00</t>
  </si>
  <si>
    <t>6-00</t>
  </si>
  <si>
    <t>7-00</t>
  </si>
  <si>
    <t>8-00</t>
  </si>
  <si>
    <t>9-00</t>
  </si>
  <si>
    <t>10-00</t>
  </si>
  <si>
    <t>11-00</t>
  </si>
  <si>
    <t>12-00</t>
  </si>
  <si>
    <t>13-00</t>
  </si>
  <si>
    <t>14-00</t>
  </si>
  <si>
    <t>15-00</t>
  </si>
  <si>
    <t>16-00</t>
  </si>
  <si>
    <t>17-00</t>
  </si>
  <si>
    <t>18-00</t>
  </si>
  <si>
    <t>19-00</t>
  </si>
  <si>
    <t>20-00</t>
  </si>
  <si>
    <t>21-00</t>
  </si>
  <si>
    <t>22-00</t>
  </si>
  <si>
    <t>23-00</t>
  </si>
  <si>
    <t>24-00</t>
  </si>
  <si>
    <t xml:space="preserve">Запись показаний  производили:</t>
  </si>
  <si>
    <t xml:space="preserve">Расчет производил</t>
  </si>
  <si>
    <t xml:space="preserve">Липская Е.Д. _______________</t>
  </si>
  <si>
    <t xml:space="preserve">Суворова О.Ю.____________________</t>
  </si>
  <si>
    <t xml:space="preserve">(фамилия, имя, отчество,подпись)</t>
  </si>
  <si>
    <t xml:space="preserve">Горбачева Т.Н.__________</t>
  </si>
  <si>
    <t xml:space="preserve">Ответственное лицо</t>
  </si>
  <si>
    <t xml:space="preserve">Должность Инженер-энергетик -начальник участка КЗТЗ</t>
  </si>
  <si>
    <t xml:space="preserve">ФИО        Барков В.А.</t>
  </si>
  <si>
    <t xml:space="preserve">подпись __________________________</t>
  </si>
  <si>
    <r>
      <t/>
    </r>
    <r>
      <rPr>
        <b/>
        <color indexed="18"/>
        <rFont val="Arial Cyr"/>
        <sz val="9"/>
      </rPr>
      <t xml:space="preserve">Номер присоединения  </t>
    </r>
    <r>
      <rPr>
        <color indexed="18"/>
        <rFont val="Arial Cyr"/>
        <sz val="9"/>
      </rPr>
      <t xml:space="preserve">   яч№33ЦРП</t>
    </r>
  </si>
  <si>
    <t xml:space="preserve">активн. Сч. №1296522  Альфа А1800  Расч.коэф.2400</t>
  </si>
  <si>
    <t xml:space="preserve">Реакт.сч. №129622        Расч.коэф.2400</t>
  </si>
  <si>
    <r>
      <t/>
    </r>
    <r>
      <rPr>
        <b/>
        <color indexed="18"/>
        <rFont val="Arial Cyr"/>
        <sz val="9"/>
      </rPr>
      <t xml:space="preserve">Питающий центр </t>
    </r>
    <r>
      <rPr>
        <color indexed="18"/>
        <rFont val="Arial Cyr"/>
        <sz val="9"/>
      </rPr>
      <t xml:space="preserve">       П/С КЗТЗ ул.Энгельса,115_</t>
    </r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</si>
  <si>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яч№22ЦРП</t>
    </r>
  </si>
  <si>
    <t xml:space="preserve">Наименование присоединения  ООО "Лента"</t>
  </si>
  <si>
    <t xml:space="preserve">Измерительные тр-ры тока200/5 ампер,напряжения 6000/100 вольт</t>
  </si>
  <si>
    <t xml:space="preserve">активн. Сч.А1805 RL №-01296520Расч.коэф.2400</t>
  </si>
  <si>
    <t xml:space="preserve">Реактивн.сч.  Сч.А1805 RL №-01296520Расч.коэф.2400</t>
  </si>
  <si>
    <t xml:space="preserve">Расх. Акт.эл.эн. За час</t>
  </si>
  <si>
    <t xml:space="preserve">Расх.эл.эн.за час (квт)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</si>
  <si>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яч№41ЦРП</t>
    </r>
  </si>
  <si>
    <t xml:space="preserve">активн. Сч.А1805 RL №-01296519 Расч.коэф.2400</t>
  </si>
  <si>
    <t xml:space="preserve">Реактивн.сч.  Сч.А1805 RL №-01296519Расч.коэф.2400</t>
  </si>
  <si>
    <r>
      <t/>
    </r>
    <r>
      <rPr>
        <b/>
        <color indexed="18"/>
        <rFont val="Arial Cyr"/>
        <sz val="9"/>
      </rPr>
      <t xml:space="preserve">Питающий центр  </t>
    </r>
    <r>
      <rPr>
        <color indexed="18"/>
        <rFont val="Arial Cyr"/>
        <sz val="9"/>
      </rPr>
      <t xml:space="preserve">    П/С КЗТЗ ул.Энгельса,115_</t>
    </r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</si>
  <si>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яч№2 ТП ЦРП- ТП-274</t>
    </r>
  </si>
  <si>
    <r>
      <t/>
    </r>
    <r>
      <rPr>
        <b/>
        <color indexed="18"/>
        <rFont val="Arial Cyr"/>
        <sz val="9"/>
      </rPr>
      <t xml:space="preserve">Наименование присоединения</t>
    </r>
    <r>
      <rPr>
        <color indexed="18"/>
        <rFont val="Arial Cyr"/>
        <sz val="9"/>
      </rPr>
      <t xml:space="preserve">   АО "Курские электрические сети"</t>
    </r>
  </si>
  <si>
    <t xml:space="preserve">Измерительные тр-ры тока 300/5 ампер,напряжения 6000/100 вольт</t>
  </si>
  <si>
    <t xml:space="preserve">активн. Сч. №01203521    Расч.коэф._3600 ( внутренний коэф. Сч=1200)</t>
  </si>
  <si>
    <t xml:space="preserve">Реактивн.сч. №_01203521 Расч.коэф. №3600 ( внутренний коэф. Сч=1200)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</si>
  <si>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яч№3ЦРП-Редакция</t>
    </r>
  </si>
  <si>
    <t xml:space="preserve">Измерительные тр-ры тока 400/5 ампер,напряжения 6000/100 вольт</t>
  </si>
  <si>
    <t xml:space="preserve">активн. Сч. №01061778    Расч.коэф._4800_</t>
  </si>
  <si>
    <t xml:space="preserve">Реактивн.сч. №_01061778   Расч.коэф. №_4800</t>
  </si>
  <si>
    <r>
      <t/>
    </r>
    <r>
      <rPr>
        <b/>
        <color indexed="18"/>
        <rFont val="Arial Cyr"/>
        <sz val="9"/>
      </rPr>
      <t xml:space="preserve">Питающий центр</t>
    </r>
    <r>
      <rPr>
        <color indexed="18"/>
        <rFont val="Arial Cyr"/>
        <sz val="9"/>
      </rPr>
      <t xml:space="preserve">                          П/С КЗТЗ ул.Энгельса,115_</t>
    </r>
  </si>
  <si>
    <r>
      <t/>
    </r>
    <r>
      <rPr>
        <b/>
        <color indexed="18"/>
        <rFont val="Arial Cyr"/>
        <sz val="9"/>
      </rPr>
      <t xml:space="preserve">Номер присоединения </t>
    </r>
    <r>
      <rPr>
        <color indexed="18"/>
        <rFont val="Arial Cyr"/>
        <sz val="9"/>
      </rPr>
      <t xml:space="preserve">            яч№6ЦРП-Д/культуры</t>
    </r>
  </si>
  <si>
    <t xml:space="preserve">активн. Сч. №01061770    Расч.коэф._2400</t>
  </si>
  <si>
    <t xml:space="preserve">Реактивн.сч. №_01061770   Расч.коэф. №_2400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</si>
  <si>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яч№9 ЦРП-Жил/поселок</t>
    </r>
  </si>
  <si>
    <t xml:space="preserve">активн. Сч. №01061772    Расч.коэф._4800_</t>
  </si>
  <si>
    <t xml:space="preserve">Реактивн.сч. №_01061772   Расч.коэф. №_4800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</si>
  <si>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яч№15  ЦРП- ТП-702</t>
    </r>
  </si>
  <si>
    <t xml:space="preserve">активн. Сч. №01203520    Расч.коэф._3600 ( внутренний коэф. Сч=1200)</t>
  </si>
  <si>
    <t xml:space="preserve">Реактивн.сч. №_01203520 Расч.коэф. №3600 ( внутренний коэф. Сч=1200)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</si>
  <si>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яч№14 ЦРП-Западный</t>
    </r>
  </si>
  <si>
    <t xml:space="preserve">активн. Сч. №01100789    Расч.коэф._4800_</t>
  </si>
  <si>
    <t xml:space="preserve">Реактивн.сч. №_01100789   Расч.коэф. №_4800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</si>
  <si>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яч№16ЦРП-Жил/поселок</t>
    </r>
  </si>
  <si>
    <t xml:space="preserve">активн. Сч. №01061769    Расч.коэф._4800_</t>
  </si>
  <si>
    <t xml:space="preserve">Реактивн.сч. №_01061769   Расч.коэф. №_4800</t>
  </si>
  <si>
    <r>
      <t/>
    </r>
    <r>
      <rPr>
        <b/>
        <color indexed="18"/>
        <rFont val="Arial Cyr"/>
        <sz val="9"/>
      </rPr>
      <t xml:space="preserve">Номер присоединения </t>
    </r>
    <r>
      <rPr>
        <color indexed="18"/>
        <rFont val="Arial Cyr"/>
        <sz val="9"/>
      </rPr>
      <t xml:space="preserve">            яч№17ЦРП-Д/культуры</t>
    </r>
  </si>
  <si>
    <t xml:space="preserve">активн. Сч. №01061771    Расч.коэф._2400</t>
  </si>
  <si>
    <t xml:space="preserve">Реактивн.сч. №_01061771   Расч.коэф. №_2400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</si>
  <si>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яч№19ЦРП-ВКХ</t>
    </r>
  </si>
  <si>
    <t xml:space="preserve">активн. Сч. №01061776    Расч.коэф._4800_</t>
  </si>
  <si>
    <t xml:space="preserve">Реактивн.сч. №_01061776   Расч.коэф. №_4800</t>
  </si>
  <si>
    <r>
      <t/>
    </r>
    <r>
      <rPr>
        <b/>
        <color indexed="18"/>
        <rFont val="Arial Cyr"/>
        <sz val="9"/>
      </rPr>
      <t xml:space="preserve">Питающий центр</t>
    </r>
    <r>
      <rPr>
        <color indexed="18"/>
        <rFont val="Arial Cyr"/>
        <sz val="9"/>
      </rPr>
      <t xml:space="preserve">        П/С КЗТЗ ул.Энгельса,115_</t>
    </r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</si>
  <si>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яч№30 ЦРП-Х/завод</t>
    </r>
  </si>
  <si>
    <t xml:space="preserve">активн. Сч. №01061766   Расч.коэф._2400_</t>
  </si>
  <si>
    <t xml:space="preserve">Реактивн.сч. №_01061766   Расч.коэф. №_2400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</si>
  <si>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яч№39ЦРП-Жил/поселок</t>
    </r>
  </si>
  <si>
    <t xml:space="preserve">активн. Сч. №01061779    Расч.коэф._3600_</t>
  </si>
  <si>
    <t xml:space="preserve">Реактивн.сч. №_01061779   Расч.коэф. №_3600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</si>
  <si>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яч№-40 ЦРП-Жил/поселок</t>
    </r>
  </si>
  <si>
    <t xml:space="preserve">активн. Сч. №01115139    Расч.коэф._4800_</t>
  </si>
  <si>
    <t xml:space="preserve">Реактивн.сч. №_01115139   Расч.коэф. №_4800</t>
  </si>
  <si>
    <r>
      <t/>
    </r>
    <r>
      <rPr>
        <b/>
        <color indexed="18"/>
        <rFont val="Arial Cyr"/>
        <sz val="9"/>
      </rPr>
      <t xml:space="preserve">Номер присоединения</t>
    </r>
    <r>
      <rPr>
        <color indexed="18"/>
        <rFont val="Arial Cyr"/>
        <sz val="9"/>
      </rPr>
      <t xml:space="preserve">     яч№44 ЦРП-ВКХ</t>
    </r>
  </si>
  <si>
    <t xml:space="preserve">активн. Сч. №01061768   Расч.коэф._2400_</t>
  </si>
  <si>
    <t xml:space="preserve">Реактивн.сч. №_01061768   Расч.коэф. №_2400</t>
  </si>
  <si>
    <t xml:space="preserve">Наименование потребителя ___ООО "Энерго-Сервис"_____</t>
  </si>
  <si>
    <t xml:space="preserve">Питающий центр                П/С КЗТЗ ул.Энгельса,115_</t>
  </si>
  <si>
    <t xml:space="preserve">Номер присоединения     яч№43ЦРП-ЖБИ</t>
  </si>
  <si>
    <t xml:space="preserve">Наименование присоединения   АО "ЖБИ"</t>
  </si>
  <si>
    <t xml:space="preserve">активн. Сч. №_01061773__    Расч.коэф._3600_</t>
  </si>
  <si>
    <t xml:space="preserve">Реактивн.сч. №_01061773   Расч.коэф. №_3600</t>
  </si>
  <si>
    <t xml:space="preserve">Номер присоединения     яч№49ЦРП-ГНС</t>
  </si>
  <si>
    <t xml:space="preserve">Наименование присоединения    АО "Курские электрические сети"</t>
  </si>
  <si>
    <t xml:space="preserve">Измерительные тр-ры тока 600/5 ампер,напряжения 6000/100 вольт</t>
  </si>
  <si>
    <t xml:space="preserve">активн. Сч. №_01061775__    Расч.коэф._7200_</t>
  </si>
  <si>
    <t xml:space="preserve">Реактивн.сч. №_01061775   Расч.коэф. №_7200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</si>
</sst>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000"/>
    <numFmt numFmtId="165" formatCode="0.0000"/>
    <numFmt numFmtId="166" formatCode="0.000"/>
    <numFmt numFmtId="167" formatCode="0.0"/>
    <numFmt numFmtId="168" formatCode="0.00000"/>
  </numFmts>
  <fonts count="26">
    <font>
      <name val="Arial Cyr"/>
      <color theme="1"/>
      <sz val="10"/>
      <scheme val="minor"/>
    </font>
    <font>
      <name val="Calibri"/>
      <color indexed="64"/>
      <sz val="11"/>
    </font>
    <font>
      <name val="Calibri"/>
      <color indexed="65"/>
      <sz val="11"/>
    </font>
    <font>
      <name val="Calibri"/>
      <color indexed="62"/>
      <sz val="11"/>
    </font>
    <font>
      <name val="Calibri"/>
      <b/>
      <color indexed="63"/>
      <sz val="11"/>
    </font>
    <font>
      <name val="Calibri"/>
      <b/>
      <color indexed="52"/>
      <sz val="11"/>
    </font>
    <font>
      <name val="Arial"/>
      <color theme="4" tint="0"/>
      <sz val="10"/>
    </font>
    <font>
      <name val="Arial"/>
      <sz val="10"/>
    </font>
    <font>
      <name val="Calibri"/>
      <b/>
      <color indexed="56"/>
      <sz val="15"/>
    </font>
    <font>
      <name val="Calibri"/>
      <b/>
      <color indexed="56"/>
      <sz val="13"/>
    </font>
    <font>
      <name val="Calibri"/>
      <b/>
      <color indexed="56"/>
      <sz val="11"/>
    </font>
    <font>
      <name val="Calibri"/>
      <b/>
      <color indexed="64"/>
      <sz val="11"/>
    </font>
    <font>
      <name val="Calibri"/>
      <b/>
      <color indexed="65"/>
      <sz val="11"/>
    </font>
    <font>
      <name val="Cambria"/>
      <b/>
      <color indexed="56"/>
      <sz val="18"/>
    </font>
    <font>
      <name val="Calibri"/>
      <color indexed="60"/>
      <sz val="11"/>
    </font>
    <font>
      <name val="Calibri"/>
      <color indexed="20"/>
      <sz val="11"/>
    </font>
    <font>
      <name val="Calibri"/>
      <i/>
      <color indexed="23"/>
      <sz val="11"/>
    </font>
    <font>
      <name val="Calibri"/>
      <color indexed="52"/>
      <sz val="11"/>
    </font>
    <font>
      <name val="Calibri"/>
      <color indexed="2"/>
      <sz val="11"/>
    </font>
    <font>
      <name val="Calibri"/>
      <color indexed="17"/>
      <sz val="11"/>
    </font>
    <font>
      <name val="Arial Cyr"/>
      <color indexed="18"/>
      <sz val="10"/>
    </font>
    <font>
      <name val="Arial Cyr"/>
      <color indexed="18"/>
      <sz val="9"/>
    </font>
    <font>
      <name val="Arial Cyr"/>
      <color indexed="18"/>
      <sz val="8"/>
    </font>
    <font>
      <name val="Arial Cyr"/>
      <b/>
      <color indexed="18"/>
      <sz val="9"/>
    </font>
    <font>
      <name val="Arial Cyr"/>
      <b/>
      <color indexed="18"/>
      <sz val="10"/>
    </font>
    <font>
      <name val="Arial Cyr"/>
      <b/>
      <color indexed="18"/>
      <sz val="8"/>
    </font>
  </fonts>
  <fills count="25">
    <fill>
      <patternFill patternType="none"/>
    </fill>
    <fill>
      <patternFill patternType="none"/>
    </fill>
    <fill>
      <patternFill patternType="solid">
        <fgColor theme="4" tint="0.79998199999999997"/>
        <bgColor theme="4" tint="0.79998199999999997"/>
      </patternFill>
    </fill>
    <fill>
      <patternFill patternType="solid">
        <fgColor theme="5" tint="0.79998199999999997"/>
        <bgColor theme="5" tint="0.79998199999999997"/>
      </patternFill>
    </fill>
    <fill>
      <patternFill patternType="solid">
        <fgColor theme="6" tint="0.79998199999999997"/>
        <bgColor theme="6" tint="0.79998199999999997"/>
      </patternFill>
    </fill>
    <fill>
      <patternFill patternType="solid">
        <fgColor theme="7" tint="0.79998199999999997"/>
        <bgColor theme="7" tint="0.79998199999999997"/>
      </patternFill>
    </fill>
    <fill>
      <patternFill patternType="solid">
        <fgColor theme="8" tint="0.79998199999999997"/>
        <bgColor theme="8" tint="0.79998199999999997"/>
      </patternFill>
    </fill>
    <fill>
      <patternFill patternType="solid">
        <fgColor theme="9" tint="0.79998199999999997"/>
        <bgColor theme="9" tint="0.79998199999999997"/>
      </patternFill>
    </fill>
    <fill>
      <patternFill patternType="solid">
        <fgColor theme="4" tint="0.59999400000000003"/>
        <bgColor theme="4" tint="0.59999400000000003"/>
      </patternFill>
    </fill>
    <fill>
      <patternFill patternType="solid">
        <fgColor theme="5" tint="0.59999400000000003"/>
        <bgColor theme="5" tint="0.59999400000000003"/>
      </patternFill>
    </fill>
    <fill>
      <patternFill patternType="solid">
        <fgColor theme="6" tint="0.59999400000000003"/>
        <bgColor theme="6" tint="0.59999400000000003"/>
      </patternFill>
    </fill>
    <fill>
      <patternFill patternType="solid">
        <fgColor theme="9" tint="0.59999400000000003"/>
        <bgColor theme="9" tint="0.59999400000000003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 tint="0.399976"/>
        <bgColor theme="9" tint="0.399976"/>
      </patternFill>
    </fill>
    <fill>
      <patternFill patternType="solid">
        <fgColor theme="4" tint="0"/>
        <bgColor theme="4" tint="0"/>
      </patternFill>
    </fill>
    <fill>
      <patternFill patternType="solid">
        <fgColor theme="5" tint="0"/>
        <bgColor theme="5" tint="0"/>
      </patternFill>
    </fill>
    <fill>
      <patternFill patternType="solid">
        <fgColor theme="6" tint="0"/>
        <bgColor theme="6" tint="0"/>
      </patternFill>
    </fill>
    <fill>
      <patternFill patternType="solid">
        <fgColor theme="9" tint="0"/>
        <bgColor theme="9" tint="0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5" tint="0"/>
      </bottom>
      <diagonal/>
    </border>
    <border>
      <left/>
      <right/>
      <top/>
      <bottom style="thick">
        <color theme="5" tint="0.49998500000000001"/>
      </bottom>
      <diagonal/>
    </border>
    <border>
      <left/>
      <right/>
      <top/>
      <bottom style="medium">
        <color theme="5" tint="0.399976"/>
      </bottom>
      <diagonal/>
    </border>
    <border>
      <left/>
      <right/>
      <top style="thin">
        <color theme="5" tint="0"/>
      </top>
      <bottom style="double">
        <color theme="5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8">
    <xf fontId="0" fillId="0" borderId="0" numFmtId="0"/>
    <xf fontId="1" fillId="2" borderId="0" numFmtId="0" applyFont="1" applyFill="1"/>
    <xf fontId="1" fillId="3" borderId="0" numFmtId="0" applyFont="1" applyFill="1"/>
    <xf fontId="1" fillId="4" borderId="0" numFmtId="0" applyFont="1" applyFill="1"/>
    <xf fontId="1" fillId="5" borderId="0" numFmtId="0" applyFont="1" applyFill="1"/>
    <xf fontId="1" fillId="6" borderId="0" numFmtId="0" applyFont="1" applyFill="1"/>
    <xf fontId="1" fillId="7" borderId="0" numFmtId="0" applyFont="1" applyFill="1"/>
    <xf fontId="1" fillId="8" borderId="0" numFmtId="0" applyFont="1" applyFill="1"/>
    <xf fontId="1" fillId="9" borderId="0" numFmtId="0" applyFont="1" applyFill="1"/>
    <xf fontId="1" fillId="10" borderId="0" numFmtId="0" applyFont="1" applyFill="1"/>
    <xf fontId="1" fillId="5" borderId="0" numFmtId="0" applyFont="1" applyFill="1"/>
    <xf fontId="1" fillId="8" borderId="0" numFmtId="0" applyFont="1" applyFill="1"/>
    <xf fontId="1" fillId="11" borderId="0" numFmtId="0" applyFont="1" applyFill="1"/>
    <xf fontId="2" fillId="12" borderId="0" numFmtId="0" applyFont="1" applyFill="1"/>
    <xf fontId="2" fillId="9" borderId="0" numFmtId="0" applyFont="1" applyFill="1"/>
    <xf fontId="2" fillId="10" borderId="0" numFmtId="0" applyFont="1" applyFill="1"/>
    <xf fontId="2" fillId="13" borderId="0" numFmtId="0" applyFont="1" applyFill="1"/>
    <xf fontId="2" fillId="14" borderId="0" numFmtId="0" applyFont="1" applyFill="1"/>
    <xf fontId="2" fillId="15" borderId="0" numFmtId="0" applyFont="1" applyFill="1"/>
    <xf fontId="2" fillId="16" borderId="0" numFmtId="0" applyFont="1" applyFill="1"/>
    <xf fontId="2" fillId="17" borderId="0" numFmtId="0" applyFont="1" applyFill="1"/>
    <xf fontId="2" fillId="18" borderId="0" numFmtId="0" applyFont="1" applyFill="1"/>
    <xf fontId="2" fillId="13" borderId="0" numFmtId="0" applyFont="1" applyFill="1"/>
    <xf fontId="2" fillId="14" borderId="0" numFmtId="0" applyFont="1" applyFill="1"/>
    <xf fontId="2" fillId="19" borderId="0" numFmtId="0" applyFont="1" applyFill="1"/>
    <xf fontId="3" fillId="7" borderId="1" numFmtId="0" applyFont="1" applyFill="1" applyBorder="1"/>
    <xf fontId="4" fillId="20" borderId="2" numFmtId="0" applyFont="1" applyFill="1" applyBorder="1"/>
    <xf fontId="5" fillId="20" borderId="1" numFmtId="0" applyFont="1" applyFill="1" applyBorder="1"/>
    <xf fontId="6" fillId="0" borderId="0" numFmtId="160" applyNumberFormat="1" applyFont="1"/>
    <xf fontId="6" fillId="0" borderId="0" numFmtId="161" applyNumberFormat="1" applyFont="1"/>
    <xf fontId="7" fillId="0" borderId="0" numFmtId="160" applyNumberFormat="1" applyFont="1"/>
    <xf fontId="8" fillId="0" borderId="3" numFmtId="0" applyFont="1" applyBorder="1"/>
    <xf fontId="9" fillId="0" borderId="4" numFmtId="0" applyFont="1" applyBorder="1"/>
    <xf fontId="10" fillId="0" borderId="5" numFmtId="0" applyFont="1" applyBorder="1"/>
    <xf fontId="10" fillId="0" borderId="0" numFmtId="0" applyFont="1"/>
    <xf fontId="11" fillId="0" borderId="6" numFmtId="0" applyFont="1" applyBorder="1"/>
    <xf fontId="12" fillId="21" borderId="7" numFmtId="0" applyFont="1" applyFill="1" applyBorder="1"/>
    <xf fontId="13" fillId="0" borderId="0" numFmtId="0" applyFont="1"/>
    <xf fontId="14" fillId="22" borderId="0" numFmtId="0" applyFont="1" applyFill="1"/>
    <xf fontId="15" fillId="3" borderId="0" numFmtId="0" applyFont="1" applyFill="1"/>
    <xf fontId="16" fillId="0" borderId="0" numFmtId="0" applyFont="1"/>
    <xf fontId="0" fillId="23" borderId="8" numFmtId="0" applyFill="1" applyBorder="1"/>
    <xf fontId="6" fillId="0" borderId="0" numFmtId="9" applyNumberFormat="1" applyFont="1"/>
    <xf fontId="17" fillId="0" borderId="9" numFmtId="0" applyFont="1" applyBorder="1"/>
    <xf fontId="18" fillId="0" borderId="0" numFmtId="0" applyFont="1"/>
    <xf fontId="6" fillId="0" borderId="0" numFmtId="162" applyNumberFormat="1" applyFont="1"/>
    <xf fontId="6" fillId="0" borderId="0" numFmtId="163" applyNumberFormat="1" applyFont="1"/>
    <xf fontId="19" fillId="4" borderId="0" numFmtId="0" applyFont="1" applyFill="1"/>
  </cellStyleXfs>
  <cellXfs count="58">
    <xf fontId="0" fillId="0" borderId="0" numFmtId="0" xfId="0"/>
    <xf fontId="20" fillId="0" borderId="0" numFmtId="0" xfId="0" applyFont="1"/>
    <xf fontId="21" fillId="0" borderId="0" numFmtId="0" xfId="0" applyFont="1"/>
    <xf fontId="21" fillId="0" borderId="0" numFmtId="0" xfId="0" applyFont="1" applyAlignment="1">
      <alignment horizontal="center"/>
    </xf>
    <xf fontId="22" fillId="0" borderId="0" numFmtId="0" xfId="0" applyFont="1"/>
    <xf fontId="23" fillId="0" borderId="0" numFmtId="0" xfId="0" applyFont="1" applyAlignment="1">
      <alignment horizontal="center"/>
    </xf>
    <xf fontId="21" fillId="0" borderId="0" numFmtId="0" xfId="0" applyFont="1" applyAlignment="1">
      <alignment horizontal="left"/>
    </xf>
    <xf fontId="22" fillId="0" borderId="10" numFmtId="0" xfId="0" applyFont="1" applyBorder="1" applyAlignment="1">
      <alignment vertical="top" wrapText="1"/>
    </xf>
    <xf fontId="20" fillId="0" borderId="11" numFmtId="0" xfId="0" applyFont="1" applyBorder="1" applyAlignment="1">
      <alignment horizontal="center" textRotation="90" vertical="center"/>
    </xf>
    <xf fontId="20" fillId="0" borderId="12" numFmtId="0" xfId="0" applyFont="1" applyBorder="1" applyAlignment="1">
      <alignment horizontal="center" wrapText="1"/>
    </xf>
    <xf fontId="20" fillId="0" borderId="12" numFmtId="0" xfId="0" applyFont="1" applyBorder="1" applyAlignment="1">
      <alignment horizontal="center" vertical="center" wrapText="1"/>
    </xf>
    <xf fontId="20" fillId="0" borderId="12" numFmtId="0" xfId="0" applyFont="1" applyBorder="1" applyAlignment="1">
      <alignment horizontal="center" textRotation="90" vertical="center" wrapText="1"/>
    </xf>
    <xf fontId="20" fillId="0" borderId="13" numFmtId="0" xfId="0" applyFont="1" applyBorder="1" applyAlignment="1">
      <alignment horizontal="center" vertical="center" wrapText="1"/>
    </xf>
    <xf fontId="20" fillId="0" borderId="14" numFmtId="0" xfId="0" applyFont="1" applyBorder="1" applyAlignment="1">
      <alignment horizontal="center" vertical="center" wrapText="1"/>
    </xf>
    <xf fontId="20" fillId="0" borderId="15" numFmtId="0" xfId="0" applyFont="1" applyBorder="1" applyAlignment="1">
      <alignment horizontal="center" textRotation="90" vertical="center"/>
    </xf>
    <xf fontId="20" fillId="0" borderId="11" numFmtId="0" xfId="0" applyFont="1" applyBorder="1" applyAlignment="1">
      <alignment horizontal="center" vertical="center" wrapText="1"/>
    </xf>
    <xf fontId="20" fillId="0" borderId="16" numFmtId="0" xfId="0" applyFont="1" applyBorder="1" applyAlignment="1">
      <alignment horizontal="center" vertical="center" wrapText="1"/>
    </xf>
    <xf fontId="20" fillId="0" borderId="12" numFmtId="0" xfId="0" applyFont="1" applyBorder="1"/>
    <xf fontId="20" fillId="0" borderId="12" numFmtId="164" xfId="0" applyNumberFormat="1" applyFont="1" applyBorder="1"/>
    <xf fontId="20" fillId="0" borderId="13" numFmtId="0" xfId="0" applyFont="1" applyBorder="1"/>
    <xf fontId="20" fillId="0" borderId="12" numFmtId="2" xfId="0" applyNumberFormat="1" applyFont="1" applyBorder="1"/>
    <xf fontId="0" fillId="0" borderId="12" numFmtId="0" xfId="0" applyBorder="1"/>
    <xf fontId="20" fillId="0" borderId="12" numFmtId="165" xfId="0" applyNumberFormat="1" applyFont="1" applyBorder="1"/>
    <xf fontId="20" fillId="0" borderId="12" numFmtId="1" xfId="0" applyNumberFormat="1" applyFont="1" applyBorder="1"/>
    <xf fontId="20" fillId="0" borderId="12" numFmtId="166" xfId="0" applyNumberFormat="1" applyFont="1" applyBorder="1"/>
    <xf fontId="20" fillId="0" borderId="12" numFmtId="167" xfId="0" applyNumberFormat="1" applyFont="1" applyBorder="1"/>
    <xf fontId="20" fillId="0" borderId="13" numFmtId="2" xfId="0" applyNumberFormat="1" applyFont="1" applyBorder="1"/>
    <xf fontId="0" fillId="0" borderId="12" numFmtId="167" xfId="0" applyNumberFormat="1" applyBorder="1"/>
    <xf fontId="0" fillId="0" borderId="12" numFmtId="1" xfId="0" applyNumberFormat="1" applyBorder="1"/>
    <xf fontId="20" fillId="0" borderId="17" numFmtId="0" xfId="0" applyFont="1" applyBorder="1"/>
    <xf fontId="20" fillId="0" borderId="0" numFmtId="1" xfId="0" applyNumberFormat="1" applyFont="1"/>
    <xf fontId="20" fillId="0" borderId="0" numFmtId="165" xfId="0" applyNumberFormat="1" applyFont="1"/>
    <xf fontId="20" fillId="0" borderId="0" numFmtId="2" xfId="0" applyNumberFormat="1" applyFont="1"/>
    <xf fontId="24" fillId="0" borderId="0" numFmtId="0" xfId="0" applyFont="1"/>
    <xf fontId="22" fillId="0" borderId="12" numFmtId="0" xfId="0" applyFont="1" applyBorder="1"/>
    <xf fontId="20" fillId="0" borderId="12" numFmtId="168" xfId="0" applyNumberFormat="1" applyFont="1" applyBorder="1"/>
    <xf fontId="20" fillId="0" borderId="0" numFmtId="167" xfId="0" applyNumberFormat="1" applyFont="1"/>
    <xf fontId="23" fillId="0" borderId="0" numFmtId="0" xfId="0" applyFont="1"/>
    <xf fontId="20" fillId="0" borderId="11" numFmtId="0" xfId="0" applyFont="1" applyBorder="1"/>
    <xf fontId="20" fillId="0" borderId="18" numFmtId="0" xfId="0" applyFont="1" applyBorder="1"/>
    <xf fontId="20" fillId="0" borderId="17" numFmtId="2" xfId="0" applyNumberFormat="1" applyFont="1" applyBorder="1"/>
    <xf fontId="20" fillId="24" borderId="12" numFmtId="0" xfId="0" applyFont="1" applyFill="1" applyBorder="1"/>
    <xf fontId="20" fillId="24" borderId="12" numFmtId="166" xfId="0" applyNumberFormat="1" applyFont="1" applyFill="1" applyBorder="1"/>
    <xf fontId="20" fillId="24" borderId="12" numFmtId="1" xfId="0" applyNumberFormat="1" applyFont="1" applyFill="1" applyBorder="1"/>
    <xf fontId="20" fillId="24" borderId="12" numFmtId="2" xfId="0" applyNumberFormat="1" applyFont="1" applyFill="1" applyBorder="1"/>
    <xf fontId="20" fillId="24" borderId="13" numFmtId="2" xfId="0" applyNumberFormat="1" applyFont="1" applyFill="1" applyBorder="1"/>
    <xf fontId="0" fillId="24" borderId="12" numFmtId="0" xfId="0" applyFill="1" applyBorder="1"/>
    <xf fontId="0" fillId="24" borderId="12" numFmtId="1" xfId="0" applyNumberFormat="1" applyFill="1" applyBorder="1"/>
    <xf fontId="0" fillId="0" borderId="0" numFmtId="1" xfId="0" applyNumberFormat="1"/>
    <xf fontId="22" fillId="0" borderId="0" numFmtId="0" xfId="0" applyFont="1" applyAlignment="1">
      <alignment vertical="top" wrapText="1"/>
    </xf>
    <xf fontId="25" fillId="0" borderId="0" numFmtId="0" xfId="0" applyFont="1" applyAlignment="1">
      <alignment vertical="top" wrapText="1"/>
    </xf>
    <xf fontId="20" fillId="0" borderId="19" numFmtId="0" xfId="0" applyFont="1" applyBorder="1" applyAlignment="1">
      <alignment horizontal="center" vertical="center" wrapText="1"/>
    </xf>
    <xf fontId="20" fillId="24" borderId="0" numFmtId="0" xfId="0" applyFont="1" applyFill="1"/>
    <xf fontId="20" fillId="24" borderId="0" numFmtId="1" xfId="0" applyNumberFormat="1" applyFont="1" applyFill="1"/>
    <xf fontId="20" fillId="0" borderId="20" numFmtId="0" xfId="0" applyFont="1" applyBorder="1"/>
    <xf fontId="20" fillId="0" borderId="20" numFmtId="166" xfId="0" applyNumberFormat="1" applyFont="1" applyBorder="1"/>
    <xf fontId="20" fillId="0" borderId="20" numFmtId="1" xfId="0" applyNumberFormat="1" applyFont="1" applyBorder="1"/>
    <xf fontId="20" fillId="0" borderId="20" numFmtId="2" xfId="0" applyNumberFormat="1" applyFont="1" applyBorder="1"/>
  </cellXfs>
  <cellStyles count="48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Денежный 2" xfId="30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Плохой" xfId="39" builtinId="27"/>
    <cellStyle name="Пояснение" xfId="40" builtinId="53"/>
    <cellStyle name="Примечание" xfId="41" builtinId="10"/>
    <cellStyle name="Процентный" xfId="42" builtinId="5"/>
    <cellStyle name="Связанная ячейка" xfId="43" builtinId="24"/>
    <cellStyle name="Текст предупреждения" xfId="44" builtinId="11"/>
    <cellStyle name="Финансовый" xfId="45" builtinId="3"/>
    <cellStyle name="Финансовый [0]" xfId="46" builtinId="6"/>
    <cellStyle name="Хороший" xfId="47" builtinId="2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24" Type="http://schemas.openxmlformats.org/officeDocument/2006/relationships/sharedStrings" Target="sharedStrings.xml"/><Relationship  Id="rId23" Type="http://schemas.openxmlformats.org/officeDocument/2006/relationships/theme" Target="theme/theme1.xml"/><Relationship  Id="rId21" Type="http://schemas.openxmlformats.org/officeDocument/2006/relationships/worksheet" Target="worksheets/sheet18.xml"/><Relationship  Id="rId19" Type="http://schemas.openxmlformats.org/officeDocument/2006/relationships/worksheet" Target="worksheets/sheet16.xml"/><Relationship  Id="rId18" Type="http://schemas.openxmlformats.org/officeDocument/2006/relationships/worksheet" Target="worksheets/sheet15.xml"/><Relationship  Id="rId17" Type="http://schemas.openxmlformats.org/officeDocument/2006/relationships/worksheet" Target="worksheets/sheet14.xml"/><Relationship  Id="rId15" Type="http://schemas.openxmlformats.org/officeDocument/2006/relationships/worksheet" Target="worksheets/sheet12.xml"/><Relationship  Id="rId11" Type="http://schemas.openxmlformats.org/officeDocument/2006/relationships/worksheet" Target="worksheets/sheet8.xml"/><Relationship  Id="rId16" Type="http://schemas.openxmlformats.org/officeDocument/2006/relationships/worksheet" Target="worksheets/sheet13.xml"/><Relationship  Id="rId22" Type="http://schemas.openxmlformats.org/officeDocument/2006/relationships/worksheet" Target="worksheets/sheet19.xml"/><Relationship  Id="rId10" Type="http://schemas.openxmlformats.org/officeDocument/2006/relationships/worksheet" Target="worksheets/sheet7.xml"/><Relationship  Id="rId7" Type="http://schemas.openxmlformats.org/officeDocument/2006/relationships/worksheet" Target="worksheets/sheet4.xml"/><Relationship  Id="rId14" Type="http://schemas.openxmlformats.org/officeDocument/2006/relationships/worksheet" Target="worksheets/sheet11.xml"/><Relationship  Id="rId6" Type="http://schemas.openxmlformats.org/officeDocument/2006/relationships/worksheet" Target="worksheets/sheet3.xml"/><Relationship  Id="rId13" Type="http://schemas.openxmlformats.org/officeDocument/2006/relationships/worksheet" Target="worksheets/sheet10.xml"/><Relationship  Id="rId5" Type="http://schemas.openxmlformats.org/officeDocument/2006/relationships/worksheet" Target="worksheets/sheet2.xml"/><Relationship  Id="rId9" Type="http://schemas.openxmlformats.org/officeDocument/2006/relationships/worksheet" Target="worksheets/sheet6.xml"/><Relationship  Id="rId4" Type="http://schemas.openxmlformats.org/officeDocument/2006/relationships/worksheet" Target="worksheets/sheet1.xml"/><Relationship  Id="rId8" Type="http://schemas.openxmlformats.org/officeDocument/2006/relationships/worksheet" Target="worksheets/sheet5.xml"/><Relationship  Id="rId3" Type="http://schemas.openxmlformats.org/officeDocument/2006/relationships/externalLink" Target="externalLinks/externalLink3.xml"/><Relationship  Id="rId12" Type="http://schemas.openxmlformats.org/officeDocument/2006/relationships/worksheet" Target="worksheets/sheet9.xml"/><Relationship  Id="rId25" Type="http://schemas.openxmlformats.org/officeDocument/2006/relationships/styles" Target="styles.xml"/><Relationship  Id="rId2" Type="http://schemas.openxmlformats.org/officeDocument/2006/relationships/externalLink" Target="externalLinks/externalLink2.xml"/><Relationship  Id="rId20" Type="http://schemas.openxmlformats.org/officeDocument/2006/relationships/worksheet" Target="worksheets/sheet17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&#1055;&#1088;&#1086;&#1090;&#1086;&#1082;&#1086;&#1083;.&#1042;&#1051;-1,2xls  19.12.2012 &#1076;&#1083;&#1103; &#1052;&#1056;&#1057;&#1050; 1.xls" TargetMode="External"/></Relationships>
</file>

<file path=xl/externalLinks/_rels/externalLink2.xml.rels><?xml version="1.0" encoding="UTF-8" standalone="yes"?><Relationships xmlns="http://schemas.openxmlformats.org/package/2006/relationships"><Relationship  Id="rId1" Type="http://schemas.openxmlformats.org/officeDocument/2006/relationships/externalLinkPath" Target="&#1055;&#1088;&#1086;&#1090;&#1086;&#1082;&#1086;&#1083; &#1089;&#1080;&#1089;&#1090;&#1077;&#1084;&#1085;&#1099;&#1093; &#1079;&#1072;&#1084;&#1077;&#1088;&#1086;&#1074; &#1079;&#1072; 19 &#1076;&#1077;&#1082;&#1072;&#1073;&#1088;&#1103; 2012&#1075;.xls" TargetMode="External"/></Relationships>
</file>

<file path=xl/externalLinks/_rels/externalLink3.xml.rels><?xml version="1.0" encoding="UTF-8" standalone="yes"?><Relationships xmlns="http://schemas.openxmlformats.org/package/2006/relationships"><Relationship  Id="rId1" Type="http://schemas.openxmlformats.org/officeDocument/2006/relationships/externalLinkPath" Target="&#1055;&#1088;&#1086;&#1090;&#1086;&#1082;&#1086;&#1083;.&#1042;&#1051;-1,2xls  18.12 2013 &#1076;&#1083;&#1103; &#1052;&#1056;&#1057;&#1050; 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Л_1 "/>
      <sheetName val="ВЛ_2 "/>
      <sheetName val="ВЛ_1,2"/>
      <sheetName val="яч_43ЖБИ  "/>
      <sheetName val="яч48 ТП-26"/>
      <sheetName val="совмещенный КЭС"/>
      <sheetName val="совмещенный ООО &quot;Энерго-Сервис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 июня   база"/>
      <sheetName val="20 июня 2012 сов"/>
      <sheetName val="20 июня 2012 яч16"/>
      <sheetName val="20 июня 2012 яч48"/>
      <sheetName val="20 июня   яч 43"/>
      <sheetName val="20 июня 2012   яч7"/>
      <sheetName val="20 июня   яч8"/>
      <sheetName val="20 июня   яч 13"/>
      <sheetName val="20 июня  яч 27"/>
      <sheetName val="20 июня   яч 18"/>
      <sheetName val="20 июня  яч 22"/>
      <sheetName val="20 июня   яч 23"/>
      <sheetName val="20 июня   яч 31"/>
      <sheetName val="яч 8 ЦРП"/>
      <sheetName val="яч 10 ЦРП"/>
      <sheetName val="яч13тп-22"/>
      <sheetName val="яч7тп-39-2"/>
      <sheetName val="яч 27тп-39-1 "/>
      <sheetName val="яч_43ЖБИ  ЭСК"/>
      <sheetName val="яч48 ТП-26"/>
      <sheetName val="яч37 ТП 25"/>
      <sheetName val="яч 45ЦРП "/>
      <sheetName val="яч 25 ТП_38-2 "/>
      <sheetName val="яч 42 тп-15"/>
      <sheetName val="РП-1- тп-7"/>
      <sheetName val="ТСН-1,3"/>
      <sheetName val="Лист2"/>
      <sheetName val="Лист2 (2)"/>
      <sheetName val="совм график"/>
      <sheetName val="Лист5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ВЛ_1 "/>
      <sheetName val="ВЛ_2 "/>
      <sheetName val="яч_43ЖБИ  "/>
      <sheetName val="совмещенный КЭС"/>
      <sheetName val="совмещенный ООО &quot;Энерго-Сервис"/>
      <sheetName val="Лист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50">
      <selection activeCell="E12" activeCellId="0" sqref="E12:J12"/>
    </sheetView>
  </sheetViews>
  <sheetFormatPr customHeight="1" defaultColWidth="8" defaultRowHeight="12.75"/>
  <cols>
    <col customWidth="1" min="1" max="1" style="1" width="7.5703100000000001"/>
    <col customWidth="1" min="2" max="2" style="1" width="10.855499999999999"/>
    <col customWidth="1" min="3" max="3" style="1" width="9"/>
    <col customWidth="1" min="4" max="4" style="1" width="10.425800000000001"/>
    <col customWidth="1" min="5" max="5" style="1" width="13.140599999999999"/>
    <col customWidth="1" min="6" max="6" style="1" width="9.1406200000000002"/>
    <col customWidth="1" min="7" max="7" style="1" width="8.8554700000000004"/>
    <col customWidth="1" min="8" max="8" style="1" width="9.5703099999999992"/>
    <col customWidth="1" min="9" max="9" style="1" width="11.710900000000001"/>
    <col customWidth="1" min="10" max="10" width="9.1406200000000002"/>
    <col customWidth="1" min="11" max="11" width="10.2852"/>
    <col customWidth="1" min="12" max="12" width="11.140599999999999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J5" s="1"/>
    </row>
    <row ht="12.75" customHeight="1" r="6">
      <c r="A6" s="2"/>
      <c r="B6" s="2" t="s">
        <v>1</v>
      </c>
      <c r="C6" s="2"/>
      <c r="D6" s="2"/>
      <c r="E6" s="2"/>
      <c r="F6" s="2"/>
      <c r="G6" s="2"/>
      <c r="H6" s="2"/>
      <c r="J6" s="1"/>
    </row>
    <row ht="12.949999999999999" customHeight="1" r="7">
      <c r="A7" s="2"/>
      <c r="B7" s="2" t="s">
        <v>2</v>
      </c>
      <c r="C7" s="2"/>
      <c r="D7" s="2"/>
      <c r="E7" s="2"/>
      <c r="F7" s="2"/>
      <c r="G7" s="2"/>
      <c r="H7" s="2"/>
      <c r="J7" s="1"/>
    </row>
    <row ht="12.75" customHeight="1" r="8">
      <c r="A8" s="4"/>
      <c r="B8" s="2" t="s">
        <v>3</v>
      </c>
      <c r="C8" s="4"/>
      <c r="D8" s="4"/>
      <c r="E8" s="4"/>
      <c r="F8" s="4"/>
      <c r="G8" s="4"/>
      <c r="H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5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6" t="s">
        <v>5</v>
      </c>
      <c r="F11" s="6"/>
      <c r="G11" s="6"/>
      <c r="H11" s="6"/>
      <c r="I11" s="6"/>
      <c r="J11" s="6"/>
      <c r="K11" s="1"/>
    </row>
    <row ht="12.75" customHeight="1" r="12">
      <c r="A12" s="4"/>
      <c r="B12" s="2"/>
      <c r="C12" s="4"/>
      <c r="D12" s="4"/>
      <c r="E12" s="6" t="s">
        <v>6</v>
      </c>
      <c r="F12" s="6"/>
      <c r="G12" s="6"/>
      <c r="H12" s="6"/>
      <c r="I12" s="6"/>
      <c r="J12" s="6"/>
      <c r="K12" s="1"/>
    </row>
    <row ht="12.75" customHeight="1" r="13">
      <c r="A13" s="4"/>
      <c r="B13" s="2"/>
      <c r="C13" s="4"/>
      <c r="D13" s="4"/>
      <c r="E13" s="6" t="s">
        <v>7</v>
      </c>
      <c r="F13" s="6"/>
      <c r="G13" s="6"/>
      <c r="H13" s="6"/>
      <c r="I13" s="6"/>
      <c r="J13" s="6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25.5" customHeight="1" r="15">
      <c r="A15" s="8" t="s">
        <v>8</v>
      </c>
      <c r="B15" s="9" t="s">
        <v>9</v>
      </c>
      <c r="C15" s="9"/>
      <c r="D15" s="9"/>
      <c r="E15" s="10" t="s">
        <v>10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2" t="s">
        <v>16</v>
      </c>
      <c r="N15" s="13"/>
    </row>
    <row ht="52.899999999999999" customHeight="1" r="16">
      <c r="A16" s="14"/>
      <c r="B16" s="10" t="s">
        <v>17</v>
      </c>
      <c r="C16" s="10" t="s">
        <v>18</v>
      </c>
      <c r="D16" s="10" t="s">
        <v>19</v>
      </c>
      <c r="E16" s="10" t="s">
        <v>20</v>
      </c>
      <c r="F16" s="10" t="s">
        <v>21</v>
      </c>
      <c r="G16" s="10" t="s">
        <v>22</v>
      </c>
      <c r="H16" s="11"/>
      <c r="I16" s="11"/>
      <c r="J16" s="11"/>
      <c r="K16" s="15"/>
      <c r="L16" s="15"/>
      <c r="M16" s="16" t="s">
        <v>23</v>
      </c>
      <c r="N16" s="15" t="s">
        <v>24</v>
      </c>
    </row>
    <row ht="18" customHeight="1" r="17">
      <c r="A17" s="17" t="s">
        <v>25</v>
      </c>
      <c r="B17" s="17">
        <v>2214.0726500000001</v>
      </c>
      <c r="C17" s="17"/>
      <c r="D17" s="17"/>
      <c r="E17" s="18">
        <v>96.662679999999995</v>
      </c>
      <c r="F17" s="17"/>
      <c r="G17" s="17"/>
      <c r="H17" s="17"/>
      <c r="I17" s="17"/>
      <c r="J17" s="19"/>
      <c r="K17" s="20"/>
      <c r="L17" s="21"/>
      <c r="M17" s="21"/>
      <c r="N17" s="21"/>
    </row>
    <row ht="18" customHeight="1" r="18">
      <c r="A18" s="17" t="s">
        <v>26</v>
      </c>
      <c r="B18" s="17">
        <v>2214.1295500000001</v>
      </c>
      <c r="C18" s="22">
        <f ref="C18:C41" si="0" t="shared">B18-B17</f>
        <v>0.056900000000041473</v>
      </c>
      <c r="D18" s="23">
        <f ref="D18:D41" si="1" t="shared">C18*2400</f>
        <v>136.56000000009954</v>
      </c>
      <c r="E18" s="18">
        <v>96.675079999999994</v>
      </c>
      <c r="F18" s="24">
        <f ref="F18:F41" si="2" t="shared">E18-E17</f>
        <v>0.012399999999999523</v>
      </c>
      <c r="G18" s="25">
        <f ref="G18:G41" si="3" t="shared">F18*2400</f>
        <v>29.759999999998854</v>
      </c>
      <c r="H18" s="20">
        <f ref="H18:H41" si="4" t="shared">G18/D18</f>
        <v>0.21792618629157265</v>
      </c>
      <c r="I18" s="26">
        <f ref="I18:I41" si="5" t="shared">1/SQRT(1+H18*H18)</f>
        <v>0.97706775124837553</v>
      </c>
      <c r="J18" s="23">
        <f ref="J18:J41" si="6" t="shared">SQRT(D18*D18+G18*G18)</f>
        <v>139.76512869820968</v>
      </c>
      <c r="K18" s="27">
        <v>6</v>
      </c>
      <c r="L18" s="28">
        <f ref="L18:L41" si="7" t="shared">D18/I18/K18/1.73</f>
        <v>13.464848622178195</v>
      </c>
      <c r="M18" s="21"/>
      <c r="N18" s="21"/>
    </row>
    <row ht="18" customHeight="1" r="19">
      <c r="A19" s="17" t="s">
        <v>27</v>
      </c>
      <c r="B19" s="17">
        <v>2214.2101499999999</v>
      </c>
      <c r="C19" s="22">
        <f si="0" t="shared"/>
        <v>0.080599999999776628</v>
      </c>
      <c r="D19" s="23">
        <f si="1" t="shared"/>
        <v>193.43999999946391</v>
      </c>
      <c r="E19" s="18">
        <v>96.69153</v>
      </c>
      <c r="F19" s="24">
        <f si="2" t="shared"/>
        <v>0.016450000000006071</v>
      </c>
      <c r="G19" s="25">
        <f si="3" t="shared"/>
        <v>39.48000000001457</v>
      </c>
      <c r="H19" s="20">
        <f si="4" t="shared"/>
        <v>0.20409429280461117</v>
      </c>
      <c r="I19" s="26">
        <f si="5" t="shared"/>
        <v>0.97980162841048613</v>
      </c>
      <c r="J19" s="23">
        <f si="6" t="shared"/>
        <v>197.42771841814346</v>
      </c>
      <c r="K19" s="27">
        <v>6</v>
      </c>
      <c r="L19" s="28">
        <f si="7" t="shared"/>
        <v>19.020011408298988</v>
      </c>
      <c r="M19" s="21"/>
      <c r="N19" s="21"/>
    </row>
    <row ht="18" customHeight="1" r="20">
      <c r="A20" s="17" t="s">
        <v>28</v>
      </c>
      <c r="B20" s="17">
        <v>2214.2247499999999</v>
      </c>
      <c r="C20" s="22">
        <f si="0" t="shared"/>
        <v>0.014599999999973079</v>
      </c>
      <c r="D20" s="23">
        <f si="1" t="shared"/>
        <v>35.039999999935389</v>
      </c>
      <c r="E20" s="18">
        <v>96.696680000000001</v>
      </c>
      <c r="F20" s="24">
        <f si="2" t="shared"/>
        <v>0.005150000000000432</v>
      </c>
      <c r="G20" s="25">
        <f si="3" t="shared"/>
        <v>12.360000000001037</v>
      </c>
      <c r="H20" s="20">
        <f si="4" t="shared"/>
        <v>0.35273972602807729</v>
      </c>
      <c r="I20" s="26">
        <f si="5" t="shared"/>
        <v>0.94304994226153627</v>
      </c>
      <c r="J20" s="23">
        <f si="6" t="shared"/>
        <v>37.156038540128272</v>
      </c>
      <c r="K20" s="27">
        <v>6</v>
      </c>
      <c r="L20" s="28">
        <f si="7" t="shared"/>
        <v>3.579579820821607</v>
      </c>
      <c r="M20" s="21"/>
      <c r="N20" s="21"/>
    </row>
    <row ht="18" customHeight="1" r="21">
      <c r="A21" s="17" t="s">
        <v>29</v>
      </c>
      <c r="B21" s="17">
        <v>2214.2928999999999</v>
      </c>
      <c r="C21" s="22">
        <f si="0" t="shared"/>
        <v>0.068150000000059663</v>
      </c>
      <c r="D21" s="23">
        <f si="1" t="shared"/>
        <v>163.56000000014319</v>
      </c>
      <c r="E21" s="18">
        <v>96.711029999999994</v>
      </c>
      <c r="F21" s="24">
        <f si="2" t="shared"/>
        <v>0.014349999999993202</v>
      </c>
      <c r="G21" s="25">
        <f si="3" t="shared"/>
        <v>34.439999999983684</v>
      </c>
      <c r="H21" s="20">
        <f si="4" t="shared"/>
        <v>0.21056493030052295</v>
      </c>
      <c r="I21" s="26">
        <f si="5" t="shared"/>
        <v>0.97854216699560337</v>
      </c>
      <c r="J21" s="23">
        <f si="6" t="shared"/>
        <v>167.14660391418582</v>
      </c>
      <c r="K21" s="27">
        <v>6</v>
      </c>
      <c r="L21" s="28">
        <f si="7" t="shared"/>
        <v>16.102755675740443</v>
      </c>
      <c r="M21" s="21"/>
      <c r="N21" s="21"/>
    </row>
    <row ht="18" customHeight="1" r="22">
      <c r="A22" s="17" t="s">
        <v>30</v>
      </c>
      <c r="B22" s="17">
        <v>2214.3713499999999</v>
      </c>
      <c r="C22" s="22">
        <f si="0" t="shared"/>
        <v>0.078449999999975262</v>
      </c>
      <c r="D22" s="23">
        <f si="1" t="shared"/>
        <v>188.27999999994063</v>
      </c>
      <c r="E22" s="18">
        <v>96.727879999999999</v>
      </c>
      <c r="F22" s="24">
        <f si="2" t="shared"/>
        <v>0.016850000000005139</v>
      </c>
      <c r="G22" s="25">
        <f si="3" t="shared"/>
        <v>40.440000000012333</v>
      </c>
      <c r="H22" s="20">
        <f si="4" t="shared"/>
        <v>0.21478648820918358</v>
      </c>
      <c r="I22" s="26">
        <f si="5" t="shared"/>
        <v>0.97770199216279097</v>
      </c>
      <c r="J22" s="23">
        <f si="6" t="shared"/>
        <v>192.57401693888676</v>
      </c>
      <c r="K22" s="27">
        <v>6</v>
      </c>
      <c r="L22" s="28">
        <f si="7" t="shared"/>
        <v>18.552410109719343</v>
      </c>
      <c r="M22" s="21"/>
      <c r="N22" s="21"/>
    </row>
    <row ht="18" customHeight="1" r="23">
      <c r="A23" s="17" t="s">
        <v>31</v>
      </c>
      <c r="B23" s="17">
        <v>2214.4553500000002</v>
      </c>
      <c r="C23" s="22">
        <f si="0" t="shared"/>
        <v>0.0840000000002874</v>
      </c>
      <c r="D23" s="23">
        <f si="1" t="shared"/>
        <v>201.60000000068976</v>
      </c>
      <c r="E23" s="18">
        <v>96.749880000000005</v>
      </c>
      <c r="F23" s="24">
        <f si="2" t="shared"/>
        <v>0.022000000000005571</v>
      </c>
      <c r="G23" s="25">
        <f si="3" t="shared"/>
        <v>52.80000000001337</v>
      </c>
      <c r="H23" s="20">
        <f si="4" t="shared"/>
        <v>0.26190476190393214</v>
      </c>
      <c r="I23" s="26">
        <f si="5" t="shared"/>
        <v>0.96737222338044204</v>
      </c>
      <c r="J23" s="23">
        <f si="6" t="shared"/>
        <v>208.39961612315778</v>
      </c>
      <c r="K23" s="27">
        <v>6</v>
      </c>
      <c r="L23" s="28">
        <f si="7" t="shared"/>
        <v>20.077034308589383</v>
      </c>
      <c r="M23" s="21"/>
      <c r="N23" s="21"/>
    </row>
    <row ht="18" customHeight="1" r="24">
      <c r="A24" s="17" t="s">
        <v>32</v>
      </c>
      <c r="B24" s="17">
        <v>2214.5445500000001</v>
      </c>
      <c r="C24" s="22">
        <f si="0" t="shared"/>
        <v>0.089199999999891588</v>
      </c>
      <c r="D24" s="23">
        <f si="1" t="shared"/>
        <v>214.07999999973981</v>
      </c>
      <c r="E24" s="18">
        <v>96.774630000000002</v>
      </c>
      <c r="F24" s="24">
        <f si="2" t="shared"/>
        <v>0.024749999999997385</v>
      </c>
      <c r="G24" s="25">
        <f si="3" t="shared"/>
        <v>59.399999999993724</v>
      </c>
      <c r="H24" s="20">
        <f si="4" t="shared"/>
        <v>0.2774663677133124</v>
      </c>
      <c r="I24" s="26">
        <f si="5" t="shared"/>
        <v>0.96359525214687403</v>
      </c>
      <c r="J24" s="23">
        <f si="6" t="shared"/>
        <v>222.16796888815418</v>
      </c>
      <c r="K24" s="27">
        <v>6</v>
      </c>
      <c r="L24" s="28">
        <f si="7" t="shared"/>
        <v>21.403465210804839</v>
      </c>
      <c r="M24" s="21"/>
      <c r="N24" s="21"/>
    </row>
    <row ht="18" customHeight="1" r="25">
      <c r="A25" s="17" t="s">
        <v>33</v>
      </c>
      <c r="B25" s="17">
        <v>2214.63985</v>
      </c>
      <c r="C25" s="22">
        <f si="0" t="shared"/>
        <v>0.095299999999951979</v>
      </c>
      <c r="D25" s="23">
        <f si="1" t="shared"/>
        <v>228.71999999988475</v>
      </c>
      <c r="E25" s="18">
        <v>96.799729999999997</v>
      </c>
      <c r="F25" s="24">
        <f si="2" t="shared"/>
        <v>0.025099999999994793</v>
      </c>
      <c r="G25" s="25">
        <f si="3" t="shared"/>
        <v>60.239999999987504</v>
      </c>
      <c r="H25" s="20">
        <f si="4" t="shared"/>
        <v>0.26337880377762268</v>
      </c>
      <c r="I25" s="26">
        <f si="5" t="shared"/>
        <v>0.96702194079781634</v>
      </c>
      <c r="J25" s="23">
        <f si="6" t="shared"/>
        <v>236.5199695584831</v>
      </c>
      <c r="K25" s="27">
        <v>6</v>
      </c>
      <c r="L25" s="28">
        <f si="7" t="shared"/>
        <v>22.786124234921296</v>
      </c>
      <c r="M25" s="21"/>
      <c r="N25" s="21"/>
    </row>
    <row ht="18" customHeight="1" r="26">
      <c r="A26" s="17" t="s">
        <v>34</v>
      </c>
      <c r="B26" s="17">
        <v>2214.7455</v>
      </c>
      <c r="C26" s="22">
        <f si="0" t="shared"/>
        <v>0.10564999999996871</v>
      </c>
      <c r="D26" s="23">
        <f si="1" t="shared"/>
        <v>253.55999999992491</v>
      </c>
      <c r="E26" s="18">
        <v>96.821929999999995</v>
      </c>
      <c r="F26" s="24">
        <f si="2" t="shared"/>
        <v>0.022199999999997999</v>
      </c>
      <c r="G26" s="25">
        <f si="3" t="shared"/>
        <v>53.279999999995198</v>
      </c>
      <c r="H26" s="20">
        <f si="4" t="shared"/>
        <v>0.21012778040704755</v>
      </c>
      <c r="I26" s="26">
        <f si="5" t="shared"/>
        <v>0.97862833804192761</v>
      </c>
      <c r="J26" s="23">
        <f si="6" t="shared"/>
        <v>259.0973407813392</v>
      </c>
      <c r="K26" s="27">
        <v>6</v>
      </c>
      <c r="L26" s="28">
        <f si="7" t="shared"/>
        <v>24.961208167759075</v>
      </c>
      <c r="M26" s="21"/>
      <c r="N26" s="21"/>
    </row>
    <row ht="18" customHeight="1" r="27">
      <c r="A27" s="17" t="s">
        <v>35</v>
      </c>
      <c r="B27" s="17">
        <v>2214.8580000000002</v>
      </c>
      <c r="C27" s="22">
        <f si="0" t="shared"/>
        <v>0.1125000000001819</v>
      </c>
      <c r="D27" s="23">
        <f si="1" t="shared"/>
        <v>270.00000000043656</v>
      </c>
      <c r="E27" s="18">
        <v>96.845230000000001</v>
      </c>
      <c r="F27" s="24">
        <f si="2" t="shared"/>
        <v>0.023300000000006094</v>
      </c>
      <c r="G27" s="25">
        <f si="3" t="shared"/>
        <v>55.920000000014625</v>
      </c>
      <c r="H27" s="20">
        <f si="4" t="shared"/>
        <v>0.20711111111083041</v>
      </c>
      <c r="I27" s="26">
        <f si="5" t="shared"/>
        <v>0.97921871406187855</v>
      </c>
      <c r="J27" s="23">
        <f si="6" t="shared"/>
        <v>275.73002448089937</v>
      </c>
      <c r="K27" s="27">
        <v>6</v>
      </c>
      <c r="L27" s="28">
        <f si="7" t="shared"/>
        <v>26.56358617349705</v>
      </c>
      <c r="M27" s="21"/>
      <c r="N27" s="21"/>
    </row>
    <row ht="18" customHeight="1" r="28">
      <c r="A28" s="17" t="s">
        <v>36</v>
      </c>
      <c r="B28" s="17">
        <v>2214.9739500000001</v>
      </c>
      <c r="C28" s="22">
        <f si="0" t="shared"/>
        <v>0.11594999999988431</v>
      </c>
      <c r="D28" s="23">
        <f si="1" t="shared"/>
        <v>278.27999999972235</v>
      </c>
      <c r="E28" s="18">
        <v>96.869879999999995</v>
      </c>
      <c r="F28" s="24">
        <f si="2" t="shared"/>
        <v>0.024649999999994066</v>
      </c>
      <c r="G28" s="25">
        <f si="3" t="shared"/>
        <v>59.159999999985757</v>
      </c>
      <c r="H28" s="20">
        <f si="4" t="shared"/>
        <v>0.21259163432530107</v>
      </c>
      <c r="I28" s="26">
        <f si="5" t="shared"/>
        <v>0.97814062343171426</v>
      </c>
      <c r="J28" s="23">
        <f si="6" t="shared"/>
        <v>284.49897012088422</v>
      </c>
      <c r="K28" s="27">
        <v>6</v>
      </c>
      <c r="L28" s="28">
        <f si="7" t="shared"/>
        <v>27.408378624362644</v>
      </c>
      <c r="M28" s="21"/>
      <c r="N28" s="21"/>
    </row>
    <row ht="18" customHeight="1" r="29">
      <c r="A29" s="17" t="s">
        <v>37</v>
      </c>
      <c r="B29" s="17">
        <v>2215.0859500000001</v>
      </c>
      <c r="C29" s="22">
        <f si="0" t="shared"/>
        <v>0.11200000000008004</v>
      </c>
      <c r="D29" s="23">
        <f si="1" t="shared"/>
        <v>268.80000000019209</v>
      </c>
      <c r="E29" s="18">
        <v>96.892679999999999</v>
      </c>
      <c r="F29" s="24">
        <f si="2" t="shared"/>
        <v>0.022800000000003706</v>
      </c>
      <c r="G29" s="25">
        <f si="3" t="shared"/>
        <v>54.720000000008895</v>
      </c>
      <c r="H29" s="20">
        <f si="4" t="shared"/>
        <v>0.20357142857131619</v>
      </c>
      <c r="I29" s="26">
        <f si="5" t="shared"/>
        <v>0.97990189223433566</v>
      </c>
      <c r="J29" s="23">
        <f si="6" t="shared"/>
        <v>274.31317576832549</v>
      </c>
      <c r="K29" s="27">
        <v>6</v>
      </c>
      <c r="L29" s="28">
        <f si="7" t="shared"/>
        <v>26.427088224308815</v>
      </c>
      <c r="M29" s="21"/>
      <c r="N29" s="21"/>
    </row>
    <row ht="18" customHeight="1" r="30">
      <c r="A30" s="17" t="s">
        <v>38</v>
      </c>
      <c r="B30" s="17">
        <v>2215.1993000000002</v>
      </c>
      <c r="C30" s="22">
        <f si="0" t="shared"/>
        <v>0.11335000000008222</v>
      </c>
      <c r="D30" s="23">
        <f si="1" t="shared"/>
        <v>272.04000000019732</v>
      </c>
      <c r="E30" s="18">
        <v>96.916929999999994</v>
      </c>
      <c r="F30" s="24">
        <f si="2" t="shared"/>
        <v>0.024249999999994998</v>
      </c>
      <c r="G30" s="25">
        <f si="3" t="shared"/>
        <v>58.199999999987995</v>
      </c>
      <c r="H30" s="20">
        <f si="4" t="shared"/>
        <v>0.21393912659883024</v>
      </c>
      <c r="I30" s="26">
        <f si="5" t="shared"/>
        <v>0.97787179730991169</v>
      </c>
      <c r="J30" s="23">
        <f si="6" t="shared"/>
        <v>278.19597696606968</v>
      </c>
      <c r="K30" s="27">
        <v>6</v>
      </c>
      <c r="L30" s="28">
        <f si="7" t="shared"/>
        <v>26.801153850295723</v>
      </c>
      <c r="M30" s="21"/>
      <c r="N30" s="21"/>
    </row>
    <row ht="18" customHeight="1" r="31">
      <c r="A31" s="17" t="s">
        <v>39</v>
      </c>
      <c r="B31" s="17">
        <v>2215.3111100000001</v>
      </c>
      <c r="C31" s="22">
        <f si="0" t="shared"/>
        <v>0.11180999999987762</v>
      </c>
      <c r="D31" s="23">
        <f si="1" t="shared"/>
        <v>268.34399999970628</v>
      </c>
      <c r="E31" s="18">
        <v>96.939880000000002</v>
      </c>
      <c r="F31" s="24">
        <f si="2" t="shared"/>
        <v>0.022950000000008686</v>
      </c>
      <c r="G31" s="25">
        <f si="3" t="shared"/>
        <v>55.080000000020846</v>
      </c>
      <c r="H31" s="20">
        <f si="4" t="shared"/>
        <v>0.2052589213847939</v>
      </c>
      <c r="I31" s="26">
        <f si="5" t="shared"/>
        <v>0.97957748752737117</v>
      </c>
      <c r="J31" s="23">
        <f si="6" t="shared"/>
        <v>273.9385126918898</v>
      </c>
      <c r="K31" s="27">
        <v>6</v>
      </c>
      <c r="L31" s="28">
        <f si="7" t="shared"/>
        <v>26.390993515596321</v>
      </c>
      <c r="M31" s="21"/>
      <c r="N31" s="21"/>
    </row>
    <row ht="18" customHeight="1" r="32">
      <c r="A32" s="17" t="s">
        <v>40</v>
      </c>
      <c r="B32" s="17">
        <v>2215.4240500000001</v>
      </c>
      <c r="C32" s="22">
        <f si="0" t="shared"/>
        <v>0.1129399999999805</v>
      </c>
      <c r="D32" s="23">
        <f si="1" t="shared"/>
        <v>271.0559999999532</v>
      </c>
      <c r="E32" s="18">
        <v>96.963430000000002</v>
      </c>
      <c r="F32" s="24">
        <f si="2" t="shared"/>
        <v>0.023550000000000182</v>
      </c>
      <c r="G32" s="25">
        <f si="3" t="shared"/>
        <v>56.520000000000437</v>
      </c>
      <c r="H32" s="20">
        <f si="4" t="shared"/>
        <v>0.20851779706042367</v>
      </c>
      <c r="I32" s="26">
        <f si="5" t="shared"/>
        <v>0.97894434858822443</v>
      </c>
      <c r="J32" s="23">
        <f si="6" t="shared"/>
        <v>276.88601542146307</v>
      </c>
      <c r="K32" s="27">
        <v>6</v>
      </c>
      <c r="L32" s="28">
        <f si="7" t="shared"/>
        <v>26.674953316133237</v>
      </c>
      <c r="M32" s="21"/>
      <c r="N32" s="21"/>
    </row>
    <row ht="18" customHeight="1" r="33">
      <c r="A33" s="17" t="s">
        <v>41</v>
      </c>
      <c r="B33" s="17">
        <v>2215.5353</v>
      </c>
      <c r="C33" s="22">
        <f si="0" t="shared"/>
        <v>0.11124999999992724</v>
      </c>
      <c r="D33" s="23">
        <f si="1" t="shared"/>
        <v>266.99999999982538</v>
      </c>
      <c r="E33" s="18">
        <v>96.986379999999997</v>
      </c>
      <c r="F33" s="24">
        <f si="2" t="shared"/>
        <v>0.022949999999994475</v>
      </c>
      <c r="G33" s="25">
        <f si="3" t="shared"/>
        <v>55.07999999998674</v>
      </c>
      <c r="H33" s="20">
        <f si="4" t="shared"/>
        <v>0.20629213483154593</v>
      </c>
      <c r="I33" s="26">
        <f si="5" t="shared"/>
        <v>0.9793777005010128</v>
      </c>
      <c r="J33" s="23">
        <f si="6" t="shared"/>
        <v>272.62209448228015</v>
      </c>
      <c r="K33" s="27">
        <v>6</v>
      </c>
      <c r="L33" s="28">
        <f si="7" t="shared"/>
        <v>26.264170952050112</v>
      </c>
      <c r="M33" s="21"/>
      <c r="N33" s="21"/>
    </row>
    <row ht="18" customHeight="1" r="34">
      <c r="A34" s="17" t="s">
        <v>42</v>
      </c>
      <c r="B34" s="17">
        <v>2215.6387</v>
      </c>
      <c r="C34" s="22">
        <f si="0" t="shared"/>
        <v>0.10339999999996508</v>
      </c>
      <c r="D34" s="23">
        <f si="1" t="shared"/>
        <v>248.15999999991618</v>
      </c>
      <c r="E34" s="18">
        <v>97.006280000000004</v>
      </c>
      <c r="F34" s="24">
        <f si="2" t="shared"/>
        <v>0.019900000000006912</v>
      </c>
      <c r="G34" s="25">
        <f si="3" t="shared"/>
        <v>47.760000000016589</v>
      </c>
      <c r="H34" s="20">
        <f si="4" t="shared"/>
        <v>0.1924564796906541</v>
      </c>
      <c r="I34" s="26">
        <f si="5" t="shared"/>
        <v>0.98197934158380729</v>
      </c>
      <c r="J34" s="23">
        <f si="6" t="shared"/>
        <v>252.71407400451599</v>
      </c>
      <c r="K34" s="27">
        <v>6</v>
      </c>
      <c r="L34" s="28">
        <f si="7" t="shared"/>
        <v>24.346249904095956</v>
      </c>
      <c r="M34" s="21"/>
      <c r="N34" s="21"/>
    </row>
    <row ht="18" customHeight="1" r="35">
      <c r="A35" s="17" t="s">
        <v>43</v>
      </c>
      <c r="B35" s="17">
        <v>2215.7399</v>
      </c>
      <c r="C35" s="22">
        <f si="0" t="shared"/>
        <v>0.10120000000006257</v>
      </c>
      <c r="D35" s="23">
        <f si="1" t="shared"/>
        <v>242.88000000015018</v>
      </c>
      <c r="E35" s="18">
        <v>97.025930000000002</v>
      </c>
      <c r="F35" s="24">
        <f si="2" t="shared"/>
        <v>0.019649999999998613</v>
      </c>
      <c r="G35" s="25">
        <f si="3" t="shared"/>
        <v>47.159999999996671</v>
      </c>
      <c r="H35" s="20">
        <f si="4" t="shared"/>
        <v>0.19416996047417454</v>
      </c>
      <c r="I35" s="26">
        <f si="5" t="shared"/>
        <v>0.98166583993241185</v>
      </c>
      <c r="J35" s="23">
        <f si="6" t="shared"/>
        <v>247.41616762061577</v>
      </c>
      <c r="K35" s="27">
        <v>6</v>
      </c>
      <c r="L35" s="28">
        <f si="7" t="shared"/>
        <v>23.835854298710576</v>
      </c>
      <c r="M35" s="21"/>
      <c r="N35" s="21"/>
    </row>
    <row ht="18" customHeight="1" r="36">
      <c r="A36" s="17" t="s">
        <v>44</v>
      </c>
      <c r="B36" s="17">
        <v>2215.8386</v>
      </c>
      <c r="C36" s="22">
        <f si="0" t="shared"/>
        <v>0.098700000000008004</v>
      </c>
      <c r="D36" s="23">
        <f si="1" t="shared"/>
        <v>236.88000000001921</v>
      </c>
      <c r="E36" s="18">
        <v>97.044280000000001</v>
      </c>
      <c r="F36" s="24">
        <f si="2" t="shared"/>
        <v>0.01834999999999809</v>
      </c>
      <c r="G36" s="25">
        <f si="3" t="shared"/>
        <v>44.039999999995416</v>
      </c>
      <c r="H36" s="20">
        <f si="4" t="shared"/>
        <v>0.18591691995943874</v>
      </c>
      <c r="I36" s="26">
        <f si="5" t="shared"/>
        <v>0.98315295264421321</v>
      </c>
      <c r="J36" s="23">
        <f si="6" t="shared"/>
        <v>240.93911264053557</v>
      </c>
      <c r="K36" s="27">
        <v>6</v>
      </c>
      <c r="L36" s="28">
        <f si="7" t="shared"/>
        <v>23.211860562672022</v>
      </c>
      <c r="M36" s="21"/>
      <c r="N36" s="21"/>
    </row>
    <row ht="18" customHeight="1" r="37">
      <c r="A37" s="17" t="s">
        <v>45</v>
      </c>
      <c r="B37" s="17">
        <v>2215.9367000000002</v>
      </c>
      <c r="C37" s="22">
        <f si="0" t="shared"/>
        <v>0.098100000000158616</v>
      </c>
      <c r="D37" s="23">
        <f si="1" t="shared"/>
        <v>235.44000000038068</v>
      </c>
      <c r="E37" s="18">
        <v>97.062280000000001</v>
      </c>
      <c r="F37" s="24">
        <f si="2" t="shared"/>
        <v>0.018000000000000682</v>
      </c>
      <c r="G37" s="25">
        <f si="3" t="shared"/>
        <v>43.200000000001637</v>
      </c>
      <c r="H37" s="20">
        <f si="4" t="shared"/>
        <v>0.18348623853182036</v>
      </c>
      <c r="I37" s="26">
        <f si="5" t="shared"/>
        <v>0.98357987089502252</v>
      </c>
      <c r="J37" s="23">
        <f si="6" t="shared"/>
        <v>239.37049442272411</v>
      </c>
      <c r="K37" s="27">
        <v>6</v>
      </c>
      <c r="L37" s="28">
        <f si="7" t="shared"/>
        <v>23.060741273865521</v>
      </c>
      <c r="M37" s="21"/>
      <c r="N37" s="21"/>
    </row>
    <row ht="18" customHeight="1" r="38">
      <c r="A38" s="17" t="s">
        <v>46</v>
      </c>
      <c r="B38" s="17">
        <v>2216.0337500000001</v>
      </c>
      <c r="C38" s="22">
        <f si="0" t="shared"/>
        <v>0.097049999999853753</v>
      </c>
      <c r="D38" s="23">
        <f si="1" t="shared"/>
        <v>232.91999999964901</v>
      </c>
      <c r="E38" s="18">
        <v>97.080029999999994</v>
      </c>
      <c r="F38" s="24">
        <f si="2" t="shared"/>
        <v>0.017749999999992383</v>
      </c>
      <c r="G38" s="25">
        <f si="3" t="shared"/>
        <v>42.599999999981719</v>
      </c>
      <c r="H38" s="20">
        <f si="4" t="shared"/>
        <v>0.18289541473486998</v>
      </c>
      <c r="I38" s="26">
        <f si="5" t="shared"/>
        <v>0.98368287601596005</v>
      </c>
      <c r="J38" s="23">
        <f si="6" t="shared"/>
        <v>236.78362781204899</v>
      </c>
      <c r="K38" s="27">
        <v>6</v>
      </c>
      <c r="L38" s="28">
        <f si="7" t="shared"/>
        <v>22.811524837384297</v>
      </c>
      <c r="M38" s="21"/>
      <c r="N38" s="21"/>
    </row>
    <row ht="18" customHeight="1" r="39">
      <c r="A39" s="17" t="s">
        <v>47</v>
      </c>
      <c r="B39" s="17">
        <v>2216.1313</v>
      </c>
      <c r="C39" s="22">
        <f si="0" t="shared"/>
        <v>0.097549999999955617</v>
      </c>
      <c r="D39" s="23">
        <f si="1" t="shared"/>
        <v>234.11999999989348</v>
      </c>
      <c r="E39" s="18">
        <v>97.096729999999994</v>
      </c>
      <c r="F39" s="24">
        <f si="2" t="shared"/>
        <v>0.016700000000000159</v>
      </c>
      <c r="G39" s="25">
        <f si="3" t="shared"/>
        <v>40.080000000000382</v>
      </c>
      <c r="H39" s="20">
        <f si="4" t="shared"/>
        <v>0.17119425935425686</v>
      </c>
      <c r="I39" s="26">
        <f si="5" t="shared"/>
        <v>0.98566069078618468</v>
      </c>
      <c r="J39" s="23">
        <f si="6" t="shared"/>
        <v>237.52595816026118</v>
      </c>
      <c r="K39" s="27">
        <v>6</v>
      </c>
      <c r="L39" s="28">
        <f si="7" t="shared"/>
        <v>22.883040285188944</v>
      </c>
      <c r="M39" s="21"/>
      <c r="N39" s="21"/>
    </row>
    <row ht="18" customHeight="1" r="40">
      <c r="A40" s="17" t="s">
        <v>48</v>
      </c>
      <c r="B40" s="17">
        <v>2216.21425</v>
      </c>
      <c r="C40" s="22">
        <f si="0" t="shared"/>
        <v>0.082949999999982538</v>
      </c>
      <c r="D40" s="23">
        <f si="1" t="shared"/>
        <v>199.07999999995809</v>
      </c>
      <c r="E40" s="18">
        <v>97.112480000000005</v>
      </c>
      <c r="F40" s="24">
        <f si="2" t="shared"/>
        <v>0.015750000000011255</v>
      </c>
      <c r="G40" s="25">
        <f si="3" t="shared"/>
        <v>37.800000000027012</v>
      </c>
      <c r="H40" s="20">
        <f si="4" t="shared"/>
        <v>0.18987341772169464</v>
      </c>
      <c r="I40" s="26">
        <f si="5" t="shared"/>
        <v>0.98244724957930363</v>
      </c>
      <c r="J40" s="23">
        <f si="6" t="shared"/>
        <v>202.63683376914807</v>
      </c>
      <c r="K40" s="27">
        <v>6</v>
      </c>
      <c r="L40" s="28">
        <f si="7" t="shared"/>
        <v>19.521852964272458</v>
      </c>
      <c r="M40" s="21"/>
      <c r="N40" s="21"/>
    </row>
    <row ht="18" customHeight="1" r="41">
      <c r="A41" s="19" t="s">
        <v>49</v>
      </c>
      <c r="B41" s="17">
        <v>2216.2959000000001</v>
      </c>
      <c r="C41" s="22">
        <f si="0" t="shared"/>
        <v>0.081650000000081491</v>
      </c>
      <c r="D41" s="23">
        <f si="1" t="shared"/>
        <v>195.96000000019558</v>
      </c>
      <c r="E41" s="18">
        <v>97.128330000000005</v>
      </c>
      <c r="F41" s="24">
        <f si="2" t="shared"/>
        <v>0.015850000000000364</v>
      </c>
      <c r="G41" s="25">
        <f si="3" t="shared"/>
        <v>38.040000000000873</v>
      </c>
      <c r="H41" s="20">
        <f si="4" t="shared"/>
        <v>0.19412124923434837</v>
      </c>
      <c r="I41" s="26">
        <f si="5" t="shared"/>
        <v>0.98167478644381445</v>
      </c>
      <c r="J41" s="23">
        <f si="6" t="shared"/>
        <v>199.61804327283824</v>
      </c>
      <c r="K41" s="27">
        <v>6</v>
      </c>
      <c r="L41" s="28">
        <f si="7" t="shared"/>
        <v>19.231025363471893</v>
      </c>
      <c r="M41" s="21"/>
      <c r="N41" s="21"/>
    </row>
    <row ht="18" customHeight="1" r="42">
      <c r="A42" s="29"/>
      <c r="B42" s="1"/>
      <c r="C42" s="1"/>
      <c r="D42" s="30">
        <f>SUM(D18:D41)</f>
        <v>5335.8000000000175</v>
      </c>
      <c r="E42" s="31"/>
      <c r="F42" s="32"/>
      <c r="G42" s="30">
        <f>SUM(G18:G41)</f>
        <v>1117.5600000000259</v>
      </c>
      <c r="H42" s="32"/>
      <c r="I42" s="1"/>
      <c r="J42" s="1"/>
    </row>
    <row ht="12.75" customHeight="1" r="43">
      <c r="C43" s="1"/>
      <c r="D43" s="1"/>
      <c r="E43" s="1"/>
      <c r="J43" s="1"/>
    </row>
    <row ht="12.75" customHeight="1" r="44">
      <c r="C44" s="1"/>
      <c r="D44" s="1"/>
      <c r="E44" s="1"/>
      <c r="J44" s="1"/>
    </row>
    <row ht="12.75" customHeight="1" r="45">
      <c r="C45" s="1"/>
      <c r="D45" s="1"/>
      <c r="E45" s="1"/>
      <c r="J45" s="1"/>
    </row>
    <row ht="12.75" customHeight="1" r="46">
      <c r="A46" s="33" t="s">
        <v>50</v>
      </c>
      <c r="B46" s="1"/>
      <c r="C46" s="1"/>
      <c r="D46" s="1"/>
      <c r="F46" s="33" t="s">
        <v>51</v>
      </c>
      <c r="G46" s="1"/>
      <c r="H46" s="1"/>
      <c r="J46" s="1"/>
      <c r="K46" s="1"/>
    </row>
    <row ht="12.75" customHeight="1" r="47">
      <c r="A47" s="1" t="s">
        <v>52</v>
      </c>
      <c r="B47" s="1"/>
      <c r="C47" s="1"/>
      <c r="D47" s="1"/>
      <c r="F47" s="1" t="s">
        <v>53</v>
      </c>
      <c r="G47" s="1"/>
      <c r="H47" s="1"/>
      <c r="J47" s="1"/>
      <c r="K47" s="1"/>
    </row>
    <row ht="12.75" customHeight="1" r="48">
      <c r="A48" s="1" t="s">
        <v>54</v>
      </c>
      <c r="B48" s="1"/>
      <c r="C48" s="1"/>
      <c r="D48" s="1"/>
      <c r="F48" s="1" t="s">
        <v>54</v>
      </c>
      <c r="G48" s="1"/>
      <c r="H48" s="1"/>
      <c r="J48" s="1"/>
      <c r="K48" s="1"/>
    </row>
    <row ht="12.75" customHeight="1" r="49">
      <c r="B49" s="1"/>
      <c r="C49" s="1"/>
      <c r="D49" s="1"/>
      <c r="G49" s="1"/>
      <c r="H49" s="1"/>
      <c r="J49" s="1"/>
      <c r="K49" s="1"/>
    </row>
    <row ht="12.75" customHeight="1" r="50">
      <c r="A50" s="33"/>
      <c r="B50" s="1"/>
      <c r="C50" s="1"/>
      <c r="D50" s="1"/>
      <c r="F50" s="33"/>
      <c r="G50" s="1"/>
      <c r="H50" s="1"/>
      <c r="I50" s="1"/>
      <c r="J50" s="1"/>
      <c r="K50" s="1"/>
    </row>
    <row ht="12.75" customHeight="1" r="51">
      <c r="A51" s="1" t="s">
        <v>55</v>
      </c>
      <c r="B51" s="1"/>
      <c r="C51" s="1"/>
      <c r="D51" s="1"/>
      <c r="H51" s="1"/>
      <c r="I51" s="1"/>
      <c r="J51" s="1"/>
      <c r="K51" s="1"/>
    </row>
    <row ht="12.75" customHeight="1" r="52">
      <c r="A52" s="1" t="s">
        <v>54</v>
      </c>
      <c r="B52" s="1"/>
      <c r="C52" s="1"/>
      <c r="D52" s="1"/>
      <c r="E52" s="1"/>
      <c r="H52" s="1"/>
      <c r="I52" s="1"/>
      <c r="J52" s="1"/>
      <c r="K52" s="1"/>
    </row>
    <row ht="12.75" customHeight="1" r="53"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56</v>
      </c>
      <c r="C55" s="4"/>
      <c r="D55" s="4"/>
      <c r="E55" s="1"/>
    </row>
    <row ht="12.75" customHeight="1" r="56">
      <c r="C56" s="4"/>
      <c r="D56" s="4"/>
      <c r="E56" s="1"/>
    </row>
    <row ht="12.75" customHeight="1" r="57">
      <c r="A57" s="1" t="s">
        <v>57</v>
      </c>
      <c r="C57" s="4"/>
      <c r="D57" s="4"/>
      <c r="E57" s="1"/>
      <c r="F57" s="1" t="s">
        <v>58</v>
      </c>
      <c r="J57" s="0" t="s">
        <v>59</v>
      </c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8" t="shared">B845-B844</f>
        <v>0</v>
      </c>
    </row>
    <row ht="12.75" customHeight="1" r="846">
      <c r="C846" s="34">
        <f si="8" t="shared"/>
        <v>0</v>
      </c>
    </row>
    <row ht="12.75" customHeight="1" r="847">
      <c r="C847" s="34">
        <f si="8" t="shared"/>
        <v>0</v>
      </c>
    </row>
    <row ht="12.75" customHeight="1" r="848">
      <c r="C848" s="34">
        <f si="8" t="shared"/>
        <v>0</v>
      </c>
    </row>
    <row ht="12.75" customHeight="1" r="849">
      <c r="C849" s="34">
        <f si="8" t="shared"/>
        <v>0</v>
      </c>
    </row>
    <row ht="12.75" customHeight="1" r="850">
      <c r="C850" s="34">
        <f si="8" t="shared"/>
        <v>0</v>
      </c>
    </row>
    <row ht="12.75" customHeight="1" r="851">
      <c r="C851" s="34">
        <f si="8" t="shared"/>
        <v>0</v>
      </c>
    </row>
    <row ht="12.75" customHeight="1" r="852">
      <c r="C852" s="34">
        <f si="8" t="shared"/>
        <v>0</v>
      </c>
    </row>
    <row ht="12.75" customHeight="1" r="853">
      <c r="C853" s="34">
        <f si="8" t="shared"/>
        <v>0</v>
      </c>
    </row>
    <row ht="12.75" customHeight="1" r="854">
      <c r="C854" s="34">
        <f si="8" t="shared"/>
        <v>0</v>
      </c>
    </row>
    <row ht="12.75" customHeight="1" r="855">
      <c r="C855" s="34">
        <f si="8" t="shared"/>
        <v>0</v>
      </c>
    </row>
    <row ht="12.75" customHeight="1" r="856">
      <c r="C856" s="34">
        <f si="8" t="shared"/>
        <v>0</v>
      </c>
    </row>
    <row ht="12.75" customHeight="1" r="857">
      <c r="C857" s="34">
        <f si="8" t="shared"/>
        <v>0</v>
      </c>
    </row>
    <row ht="12.75" customHeight="1" r="858">
      <c r="C858" s="34">
        <f si="8" t="shared"/>
        <v>0</v>
      </c>
    </row>
    <row ht="12.75" customHeight="1" r="859">
      <c r="C859" s="34">
        <f si="8" t="shared"/>
        <v>0</v>
      </c>
    </row>
    <row ht="12.75" customHeight="1" r="860">
      <c r="C860" s="34">
        <f si="8" t="shared"/>
        <v>0</v>
      </c>
    </row>
    <row ht="12.75" customHeight="1" r="861">
      <c r="C861" s="34">
        <f si="8" t="shared"/>
        <v>0</v>
      </c>
    </row>
    <row ht="12.75" customHeight="1" r="862">
      <c r="C862" s="34">
        <f si="8" t="shared"/>
        <v>0</v>
      </c>
    </row>
    <row ht="12.75" customHeight="1" r="863">
      <c r="C863" s="34">
        <f si="8" t="shared"/>
        <v>0</v>
      </c>
    </row>
    <row ht="12.75" customHeight="1" r="864">
      <c r="C864" s="34">
        <f si="8" t="shared"/>
        <v>0</v>
      </c>
    </row>
    <row ht="12.75" customHeight="1" r="865">
      <c r="C865" s="34">
        <f si="8" t="shared"/>
        <v>0</v>
      </c>
    </row>
    <row ht="12.75" customHeight="1" r="866">
      <c r="C866" s="34">
        <f si="8" t="shared"/>
        <v>0</v>
      </c>
    </row>
    <row ht="12.75" customHeight="1" r="867">
      <c r="C867" s="34">
        <f si="8" t="shared"/>
        <v>0</v>
      </c>
    </row>
    <row ht="12.75" customHeight="1" r="868">
      <c r="C868" s="34">
        <f si="8" t="shared"/>
        <v>0</v>
      </c>
    </row>
    <row ht="12.75" customHeight="1" r="869">
      <c r="C869" s="34">
        <f si="8" t="shared"/>
        <v>0</v>
      </c>
    </row>
    <row ht="12.75" customHeight="1" r="870">
      <c r="C870" s="34">
        <f si="8" t="shared"/>
        <v>0</v>
      </c>
    </row>
    <row ht="12.75" customHeight="1" r="871">
      <c r="C871" s="34">
        <f si="8" t="shared"/>
        <v>0</v>
      </c>
    </row>
    <row ht="12.75" customHeight="1" r="872">
      <c r="C872" s="34">
        <f si="8" t="shared"/>
        <v>0</v>
      </c>
    </row>
    <row ht="12.75" customHeight="1" r="873">
      <c r="C873" s="34">
        <f si="8" t="shared"/>
        <v>0</v>
      </c>
    </row>
    <row ht="12.75" customHeight="1" r="874">
      <c r="C874" s="34">
        <f si="8" t="shared"/>
        <v>0</v>
      </c>
    </row>
    <row ht="12.75" customHeight="1" r="875">
      <c r="C875" s="34">
        <f si="8" t="shared"/>
        <v>0</v>
      </c>
    </row>
    <row ht="12.75" customHeight="1" r="876">
      <c r="C876" s="34">
        <f si="8" t="shared"/>
        <v>0</v>
      </c>
    </row>
    <row ht="12.75" customHeight="1" r="877">
      <c r="C877" s="34">
        <f si="8" t="shared"/>
        <v>0</v>
      </c>
    </row>
    <row ht="12.75" customHeight="1" r="878">
      <c r="C878" s="34">
        <f si="8" t="shared"/>
        <v>0</v>
      </c>
    </row>
    <row ht="12.75" customHeight="1" r="879">
      <c r="C879" s="34">
        <f si="8" t="shared"/>
        <v>0</v>
      </c>
    </row>
    <row ht="12.75" customHeight="1" r="880">
      <c r="C880" s="34">
        <f si="8" t="shared"/>
        <v>0</v>
      </c>
    </row>
    <row ht="12.75" customHeight="1" r="881">
      <c r="C881" s="34">
        <f si="8" t="shared"/>
        <v>0</v>
      </c>
    </row>
    <row ht="12.75" customHeight="1" r="882">
      <c r="C882" s="34">
        <f si="8" t="shared"/>
        <v>0</v>
      </c>
    </row>
    <row ht="12.75" customHeight="1" r="883">
      <c r="C883" s="34">
        <f si="8" t="shared"/>
        <v>0</v>
      </c>
    </row>
    <row ht="12.75" customHeight="1" r="884">
      <c r="C884" s="34">
        <f si="8" t="shared"/>
        <v>0</v>
      </c>
    </row>
    <row ht="12.75" customHeight="1" r="885">
      <c r="C885" s="34">
        <f si="8" t="shared"/>
        <v>0</v>
      </c>
    </row>
    <row ht="12.75" customHeight="1" r="886">
      <c r="C886" s="34">
        <f si="8" t="shared"/>
        <v>0</v>
      </c>
    </row>
    <row ht="12.75" customHeight="1" r="887">
      <c r="C887" s="34">
        <f si="8" t="shared"/>
        <v>0</v>
      </c>
    </row>
    <row ht="12.75" customHeight="1" r="888">
      <c r="C888" s="34">
        <f si="8" t="shared"/>
        <v>0</v>
      </c>
    </row>
    <row ht="12.75" customHeight="1" r="889">
      <c r="C889" s="34">
        <f si="8" t="shared"/>
        <v>0</v>
      </c>
    </row>
    <row ht="12.75" customHeight="1" r="890">
      <c r="C890" s="34">
        <f si="8" t="shared"/>
        <v>0</v>
      </c>
    </row>
    <row ht="12.75" customHeight="1" r="891">
      <c r="C891" s="34">
        <f si="8" t="shared"/>
        <v>0</v>
      </c>
    </row>
    <row ht="12.75" customHeight="1" r="892">
      <c r="C892" s="34">
        <f si="8" t="shared"/>
        <v>0</v>
      </c>
    </row>
    <row ht="12.75" customHeight="1" r="893">
      <c r="C893" s="34">
        <f si="8" t="shared"/>
        <v>0</v>
      </c>
    </row>
    <row ht="12.75" customHeight="1" r="894">
      <c r="C894" s="34">
        <f si="8" t="shared"/>
        <v>0</v>
      </c>
    </row>
    <row ht="12.75" customHeight="1" r="895">
      <c r="C895" s="34">
        <f si="8" t="shared"/>
        <v>0</v>
      </c>
    </row>
    <row ht="12.75" customHeight="1" r="896">
      <c r="C896" s="34">
        <f si="8" t="shared"/>
        <v>0</v>
      </c>
    </row>
    <row ht="12.75" customHeight="1" r="897">
      <c r="C897" s="34">
        <f si="8" t="shared"/>
        <v>0</v>
      </c>
    </row>
    <row ht="12.75" customHeight="1" r="898">
      <c r="C898" s="34">
        <f si="8" t="shared"/>
        <v>0</v>
      </c>
    </row>
    <row ht="12.75" customHeight="1" r="899">
      <c r="C899" s="34">
        <f si="8" t="shared"/>
        <v>0</v>
      </c>
    </row>
    <row ht="12.75" customHeight="1" r="900">
      <c r="C900" s="34">
        <f si="8" t="shared"/>
        <v>0</v>
      </c>
    </row>
    <row ht="12.75" customHeight="1" r="901">
      <c r="C901" s="34">
        <f si="8" t="shared"/>
        <v>0</v>
      </c>
    </row>
    <row ht="12.75" customHeight="1" r="902">
      <c r="C902" s="34">
        <f si="8" t="shared"/>
        <v>0</v>
      </c>
    </row>
    <row ht="12.75" customHeight="1" r="903">
      <c r="C903" s="34">
        <f si="8" t="shared"/>
        <v>0</v>
      </c>
    </row>
    <row ht="12.75" customHeight="1" r="904">
      <c r="C904" s="34">
        <f si="8" t="shared"/>
        <v>0</v>
      </c>
    </row>
  </sheetData>
  <mergeCells count="13">
    <mergeCell ref="F10:G10"/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78740199999999982" right="0.78740199999999982" top="1.0629920000000002" bottom="1.0629920000000002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94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95</v>
      </c>
      <c r="C15" s="9"/>
      <c r="D15" s="9"/>
      <c r="E15" s="12" t="s">
        <v>96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5616.4857000000002</v>
      </c>
      <c r="C17" s="17"/>
      <c r="D17" s="17"/>
      <c r="E17" s="35">
        <v>4017.6426999999999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5616.5880500000003</v>
      </c>
      <c r="C18" s="24">
        <f ref="C18:C41" si="81" t="shared">B18-B17</f>
        <v>0.10235000000011496</v>
      </c>
      <c r="D18" s="23">
        <f ref="D18:D41" si="82" t="shared">C18*4800</f>
        <v>491.28000000055181</v>
      </c>
      <c r="E18" s="35">
        <v>4017.7389499999999</v>
      </c>
      <c r="F18" s="24">
        <f ref="F18:F41" si="83" t="shared">E18-E17</f>
        <v>0.09625000000005457</v>
      </c>
      <c r="G18" s="23">
        <f ref="G18:G41" si="84" t="shared">F18*4800</f>
        <v>462.00000000026193</v>
      </c>
      <c r="H18" s="20">
        <f ref="H18:H41" si="85" t="shared">G18/D18</f>
        <v>0.94040058622321898</v>
      </c>
      <c r="I18" s="26">
        <f ref="I18:I41" si="86" t="shared">1/SQRT(1+H18*H18)</f>
        <v>0.72848202136831308</v>
      </c>
      <c r="J18" s="23">
        <f ref="J18:J41" si="87" t="shared">SQRT(D18*D18+G18*G18)</f>
        <v>674.38864047430707</v>
      </c>
      <c r="K18" s="21">
        <v>6</v>
      </c>
      <c r="L18" s="28">
        <f ref="L18:L41" si="88" t="shared">D18/I18/K18/1.73</f>
        <v>64.97000389925887</v>
      </c>
      <c r="M18" s="21"/>
      <c r="N18" s="21"/>
    </row>
    <row ht="18" customHeight="1" r="19">
      <c r="A19" s="17" t="s">
        <v>27</v>
      </c>
      <c r="B19" s="18">
        <v>5616.6856500000004</v>
      </c>
      <c r="C19" s="24">
        <f si="81" t="shared"/>
        <v>0.097600000000056752</v>
      </c>
      <c r="D19" s="23">
        <f si="82" t="shared"/>
        <v>468.48000000027241</v>
      </c>
      <c r="E19" s="35">
        <v>4017.83025</v>
      </c>
      <c r="F19" s="24">
        <f si="83" t="shared"/>
        <v>0.091300000000046566</v>
      </c>
      <c r="G19" s="23">
        <f si="84" t="shared"/>
        <v>438.24000000022352</v>
      </c>
      <c r="H19" s="20">
        <f si="85" t="shared"/>
        <v>0.93545081967206434</v>
      </c>
      <c r="I19" s="26">
        <f si="86" t="shared"/>
        <v>0.73028345502373426</v>
      </c>
      <c r="J19" s="23">
        <f si="87" t="shared"/>
        <v>641.50433202001932</v>
      </c>
      <c r="K19" s="21">
        <v>6</v>
      </c>
      <c r="L19" s="28">
        <f si="88" t="shared"/>
        <v>61.801958768787983</v>
      </c>
      <c r="M19" s="21"/>
      <c r="N19" s="21"/>
    </row>
    <row ht="18" customHeight="1" r="20">
      <c r="A20" s="17" t="s">
        <v>28</v>
      </c>
      <c r="B20" s="18">
        <v>5616.7914499999997</v>
      </c>
      <c r="C20" s="24">
        <f si="81" t="shared"/>
        <v>0.10579999999936263</v>
      </c>
      <c r="D20" s="23">
        <f si="82" t="shared"/>
        <v>507.83999999694061</v>
      </c>
      <c r="E20" s="35">
        <v>4017.9085500000001</v>
      </c>
      <c r="F20" s="24">
        <f si="83" t="shared"/>
        <v>0.078300000000126602</v>
      </c>
      <c r="G20" s="23">
        <f si="84" t="shared"/>
        <v>375.84000000060769</v>
      </c>
      <c r="H20" s="20">
        <f si="85" t="shared"/>
        <v>0.74007561437238478</v>
      </c>
      <c r="I20" s="26">
        <f si="86" t="shared"/>
        <v>0.80381283578939011</v>
      </c>
      <c r="J20" s="23">
        <f si="87" t="shared"/>
        <v>631.78886599666305</v>
      </c>
      <c r="K20" s="21">
        <v>6</v>
      </c>
      <c r="L20" s="28">
        <f si="88" t="shared"/>
        <v>60.865979383108183</v>
      </c>
      <c r="M20" s="21"/>
      <c r="N20" s="21"/>
    </row>
    <row ht="18" customHeight="1" r="21">
      <c r="A21" s="17" t="s">
        <v>29</v>
      </c>
      <c r="B21" s="18">
        <v>5616.8169500000004</v>
      </c>
      <c r="C21" s="24">
        <f si="81" t="shared"/>
        <v>0.02550000000064756</v>
      </c>
      <c r="D21" s="23">
        <f si="82" t="shared"/>
        <v>122.40000000310829</v>
      </c>
      <c r="E21" s="35">
        <v>4017.9684000000002</v>
      </c>
      <c r="F21" s="24">
        <f si="83" t="shared"/>
        <v>0.05985000000009677</v>
      </c>
      <c r="G21" s="23">
        <f si="84" t="shared"/>
        <v>287.2800000004645</v>
      </c>
      <c r="H21" s="20">
        <f si="85" t="shared"/>
        <v>2.3470588234736041</v>
      </c>
      <c r="I21" s="26">
        <f si="86" t="shared"/>
        <v>0.39197048761289394</v>
      </c>
      <c r="J21" s="23">
        <f si="87" t="shared"/>
        <v>312.26840762559988</v>
      </c>
      <c r="K21" s="21">
        <v>6</v>
      </c>
      <c r="L21" s="28">
        <f si="88" t="shared"/>
        <v>30.083661620963372</v>
      </c>
      <c r="M21" s="21"/>
      <c r="N21" s="21"/>
    </row>
    <row ht="18" customHeight="1" r="22">
      <c r="A22" s="17" t="s">
        <v>30</v>
      </c>
      <c r="B22" s="18">
        <v>5616.8558499999999</v>
      </c>
      <c r="C22" s="24">
        <f si="81" t="shared"/>
        <v>0.038899999999557622</v>
      </c>
      <c r="D22" s="23">
        <f si="82" t="shared"/>
        <v>186.71999999787658</v>
      </c>
      <c r="E22" s="35">
        <v>4018.0140500000002</v>
      </c>
      <c r="F22" s="24">
        <f si="83" t="shared"/>
        <v>0.045650000000023283</v>
      </c>
      <c r="G22" s="23">
        <f si="84" t="shared"/>
        <v>219.12000000011176</v>
      </c>
      <c r="H22" s="20">
        <f si="85" t="shared"/>
        <v>1.1735218509136869</v>
      </c>
      <c r="I22" s="26">
        <f si="86" t="shared"/>
        <v>0.64859169543819495</v>
      </c>
      <c r="J22" s="23">
        <f si="87" t="shared"/>
        <v>287.88527714917274</v>
      </c>
      <c r="K22" s="21">
        <v>6</v>
      </c>
      <c r="L22" s="28">
        <f si="88" t="shared"/>
        <v>27.734612442116834</v>
      </c>
      <c r="M22" s="21"/>
      <c r="N22" s="21"/>
    </row>
    <row ht="18" customHeight="1" r="23">
      <c r="A23" s="17" t="s">
        <v>31</v>
      </c>
      <c r="B23" s="18">
        <v>5616.8877000000002</v>
      </c>
      <c r="C23" s="24">
        <f si="81" t="shared"/>
        <v>0.031850000000304135</v>
      </c>
      <c r="D23" s="23">
        <f si="82" t="shared"/>
        <v>152.88000000145985</v>
      </c>
      <c r="E23" s="35">
        <v>4018.0516499999999</v>
      </c>
      <c r="F23" s="24">
        <f si="83" t="shared"/>
        <v>0.037599999999656575</v>
      </c>
      <c r="G23" s="23">
        <f si="84" t="shared"/>
        <v>180.47999999835156</v>
      </c>
      <c r="H23" s="20">
        <f si="85" t="shared"/>
        <v>1.1805337519402679</v>
      </c>
      <c r="I23" s="26">
        <f si="86" t="shared"/>
        <v>0.64635151972031635</v>
      </c>
      <c r="J23" s="23">
        <f si="87" t="shared"/>
        <v>236.52764066774805</v>
      </c>
      <c r="K23" s="21">
        <v>6</v>
      </c>
      <c r="L23" s="28">
        <f si="88" t="shared"/>
        <v>22.786863262788831</v>
      </c>
      <c r="M23" s="21"/>
      <c r="N23" s="21"/>
    </row>
    <row ht="18" customHeight="1" r="24">
      <c r="A24" s="17" t="s">
        <v>32</v>
      </c>
      <c r="B24" s="18">
        <v>5616.9268000000002</v>
      </c>
      <c r="C24" s="24">
        <f si="81" t="shared"/>
        <v>0.039099999999962165</v>
      </c>
      <c r="D24" s="23">
        <f si="82" t="shared"/>
        <v>187.67999999981839</v>
      </c>
      <c r="E24" s="35">
        <v>4018.0927499999998</v>
      </c>
      <c r="F24" s="24">
        <f si="83" t="shared"/>
        <v>0.041099999999914871</v>
      </c>
      <c r="G24" s="23">
        <f si="84" t="shared"/>
        <v>197.27999999959138</v>
      </c>
      <c r="H24" s="20">
        <f si="85" t="shared"/>
        <v>1.051150895139505</v>
      </c>
      <c r="I24" s="26">
        <f si="86" t="shared"/>
        <v>0.68925890846454474</v>
      </c>
      <c r="J24" s="23">
        <f si="87" t="shared"/>
        <v>272.29245454064755</v>
      </c>
      <c r="K24" s="21">
        <v>6</v>
      </c>
      <c r="L24" s="28">
        <f si="88" t="shared"/>
        <v>26.232413732239646</v>
      </c>
      <c r="M24" s="21"/>
      <c r="N24" s="21"/>
    </row>
    <row ht="18" customHeight="1" r="25">
      <c r="A25" s="17" t="s">
        <v>33</v>
      </c>
      <c r="B25" s="18">
        <v>5616.9958500000002</v>
      </c>
      <c r="C25" s="24">
        <f si="81" t="shared"/>
        <v>0.069050000000061118</v>
      </c>
      <c r="D25" s="23">
        <f si="82" t="shared"/>
        <v>331.44000000029337</v>
      </c>
      <c r="E25" s="35">
        <v>4018.1529999999998</v>
      </c>
      <c r="F25" s="24">
        <f si="83" t="shared"/>
        <v>0.060249999999996362</v>
      </c>
      <c r="G25" s="23">
        <f si="84" t="shared"/>
        <v>289.19999999998254</v>
      </c>
      <c r="H25" s="20">
        <f si="85" t="shared"/>
        <v>0.87255611875370065</v>
      </c>
      <c r="I25" s="26">
        <f si="86" t="shared"/>
        <v>0.75348854235334328</v>
      </c>
      <c r="J25" s="23">
        <f si="87" t="shared"/>
        <v>439.87397467932152</v>
      </c>
      <c r="K25" s="21">
        <v>6</v>
      </c>
      <c r="L25" s="28">
        <f si="88" t="shared"/>
        <v>42.377068851572396</v>
      </c>
      <c r="M25" s="21"/>
      <c r="N25" s="21"/>
    </row>
    <row ht="18" customHeight="1" r="26">
      <c r="A26" s="17" t="s">
        <v>34</v>
      </c>
      <c r="B26" s="18">
        <v>5617.1044499999998</v>
      </c>
      <c r="C26" s="24">
        <f si="81" t="shared"/>
        <v>0.10859999999956926</v>
      </c>
      <c r="D26" s="23">
        <f si="82" t="shared"/>
        <v>521.27999999793246</v>
      </c>
      <c r="E26" s="35">
        <v>4018.2337499999999</v>
      </c>
      <c r="F26" s="24">
        <f si="83" t="shared"/>
        <v>0.080750000000080036</v>
      </c>
      <c r="G26" s="23">
        <f si="84" t="shared"/>
        <v>387.60000000038417</v>
      </c>
      <c r="H26" s="20">
        <f si="85" t="shared"/>
        <v>0.74355432781215758</v>
      </c>
      <c r="I26" s="26">
        <f si="86" t="shared"/>
        <v>0.80247594927694954</v>
      </c>
      <c r="J26" s="23">
        <f si="87" t="shared"/>
        <v>649.58956149105586</v>
      </c>
      <c r="K26" s="21">
        <v>6</v>
      </c>
      <c r="L26" s="28">
        <f si="88" t="shared"/>
        <v>62.58088260992831</v>
      </c>
      <c r="M26" s="21"/>
      <c r="N26" s="21"/>
    </row>
    <row ht="18" customHeight="1" r="27">
      <c r="A27" s="41" t="s">
        <v>35</v>
      </c>
      <c r="B27" s="18">
        <v>5617.2206500000002</v>
      </c>
      <c r="C27" s="24">
        <f si="81" t="shared"/>
        <v>0.11620000000038999</v>
      </c>
      <c r="D27" s="23">
        <f si="82" t="shared"/>
        <v>557.76000000187196</v>
      </c>
      <c r="E27" s="35">
        <v>4018.3144000000002</v>
      </c>
      <c r="F27" s="24">
        <f si="83" t="shared"/>
        <v>0.080650000000332511</v>
      </c>
      <c r="G27" s="23">
        <f si="84" t="shared"/>
        <v>387.12000000159605</v>
      </c>
      <c r="H27" s="20">
        <f si="85" t="shared"/>
        <v>0.69406196213478344</v>
      </c>
      <c r="I27" s="26">
        <f si="86" t="shared"/>
        <v>0.82151715029053407</v>
      </c>
      <c r="J27" s="23">
        <f si="87" t="shared"/>
        <v>678.93896043998234</v>
      </c>
      <c r="K27" s="21">
        <v>6</v>
      </c>
      <c r="L27" s="28">
        <f si="88" t="shared"/>
        <v>65.408377691713142</v>
      </c>
      <c r="M27" s="21"/>
      <c r="N27" s="21"/>
    </row>
    <row ht="18" customHeight="1" r="28">
      <c r="A28" s="17" t="s">
        <v>36</v>
      </c>
      <c r="B28" s="18">
        <v>5617.3593499999997</v>
      </c>
      <c r="C28" s="24">
        <f si="81" t="shared"/>
        <v>0.13869999999951688</v>
      </c>
      <c r="D28" s="23">
        <f si="82" t="shared"/>
        <v>665.75999999768101</v>
      </c>
      <c r="E28" s="35">
        <v>4018.4058</v>
      </c>
      <c r="F28" s="24">
        <f si="83" t="shared"/>
        <v>0.09139999999979409</v>
      </c>
      <c r="G28" s="23">
        <f si="84" t="shared"/>
        <v>438.71999999901163</v>
      </c>
      <c r="H28" s="20">
        <f si="85" t="shared"/>
        <v>0.65897620764320441</v>
      </c>
      <c r="I28" s="26">
        <f si="86" t="shared"/>
        <v>0.83500220991532337</v>
      </c>
      <c r="J28" s="23">
        <f si="87" t="shared"/>
        <v>797.31525508800155</v>
      </c>
      <c r="K28" s="21">
        <v>6</v>
      </c>
      <c r="L28" s="28">
        <f si="88" t="shared"/>
        <v>76.812644998844064</v>
      </c>
      <c r="M28" s="21"/>
      <c r="N28" s="21"/>
    </row>
    <row ht="18" customHeight="1" r="29">
      <c r="A29" s="17" t="s">
        <v>37</v>
      </c>
      <c r="B29" s="18">
        <v>5617.4910499999996</v>
      </c>
      <c r="C29" s="24">
        <f si="81" t="shared"/>
        <v>0.13169999999990978</v>
      </c>
      <c r="D29" s="23">
        <f si="82" t="shared"/>
        <v>632.15999999956694</v>
      </c>
      <c r="E29" s="35">
        <v>4018.48855</v>
      </c>
      <c r="F29" s="24">
        <f si="83" t="shared"/>
        <v>0.082750000000032742</v>
      </c>
      <c r="G29" s="23">
        <f si="84" t="shared"/>
        <v>397.20000000015716</v>
      </c>
      <c r="H29" s="20">
        <f si="85" t="shared"/>
        <v>0.62832194381237227</v>
      </c>
      <c r="I29" s="26">
        <f si="86" t="shared"/>
        <v>0.84673171409419634</v>
      </c>
      <c r="J29" s="23">
        <f si="87" t="shared"/>
        <v>746.58831065023867</v>
      </c>
      <c r="K29" s="21">
        <v>6</v>
      </c>
      <c r="L29" s="28">
        <f si="88" t="shared"/>
        <v>71.925656132007575</v>
      </c>
      <c r="M29" s="21"/>
      <c r="N29" s="21"/>
    </row>
    <row ht="18" customHeight="1" r="30">
      <c r="A30" s="17" t="s">
        <v>38</v>
      </c>
      <c r="B30" s="18">
        <v>5617.6158500000001</v>
      </c>
      <c r="C30" s="24">
        <f si="81" t="shared"/>
        <v>0.12480000000050495</v>
      </c>
      <c r="D30" s="23">
        <f si="82" t="shared"/>
        <v>599.04000000242377</v>
      </c>
      <c r="E30" s="35">
        <v>4018.5716000000002</v>
      </c>
      <c r="F30" s="24">
        <f si="83" t="shared"/>
        <v>0.083050000000184809</v>
      </c>
      <c r="G30" s="23">
        <f si="84" t="shared"/>
        <v>398.64000000088708</v>
      </c>
      <c r="H30" s="20">
        <f si="85" t="shared"/>
        <v>0.66546474358853192</v>
      </c>
      <c r="I30" s="26">
        <f si="86" t="shared"/>
        <v>0.83251182835636661</v>
      </c>
      <c r="J30" s="23">
        <f si="87" t="shared"/>
        <v>719.55734393001035</v>
      </c>
      <c r="K30" s="21">
        <v>6</v>
      </c>
      <c r="L30" s="28">
        <f si="88" t="shared"/>
        <v>69.321516756263023</v>
      </c>
      <c r="M30" s="21"/>
      <c r="N30" s="21"/>
    </row>
    <row ht="18" customHeight="1" r="31">
      <c r="A31" s="17" t="s">
        <v>39</v>
      </c>
      <c r="B31" s="18">
        <v>5617.7485500000003</v>
      </c>
      <c r="C31" s="24">
        <f si="81" t="shared"/>
        <v>0.1327000000001135</v>
      </c>
      <c r="D31" s="23">
        <f si="82" t="shared"/>
        <v>636.96000000054482</v>
      </c>
      <c r="E31" s="35">
        <v>4018.66345</v>
      </c>
      <c r="F31" s="24">
        <f si="83" t="shared"/>
        <v>0.091849999999794818</v>
      </c>
      <c r="G31" s="23">
        <f si="84" t="shared"/>
        <v>440.87999999901513</v>
      </c>
      <c r="H31" s="20">
        <f si="85" t="shared"/>
        <v>0.6921627731704314</v>
      </c>
      <c r="I31" s="26">
        <f si="86" t="shared"/>
        <v>0.82224795432709386</v>
      </c>
      <c r="J31" s="23">
        <f si="87" t="shared"/>
        <v>774.6568375737902</v>
      </c>
      <c r="K31" s="21">
        <v>6</v>
      </c>
      <c r="L31" s="28">
        <f si="88" t="shared"/>
        <v>74.629753138130084</v>
      </c>
      <c r="M31" s="21"/>
      <c r="N31" s="21"/>
    </row>
    <row ht="18" customHeight="1" r="32">
      <c r="A32" s="17" t="s">
        <v>40</v>
      </c>
      <c r="B32" s="18">
        <v>5617.9145500000004</v>
      </c>
      <c r="C32" s="24">
        <f si="81" t="shared"/>
        <v>0.16600000000016735</v>
      </c>
      <c r="D32" s="23">
        <f si="82" t="shared"/>
        <v>796.80000000080327</v>
      </c>
      <c r="E32" s="35">
        <v>4018.7788</v>
      </c>
      <c r="F32" s="24">
        <f si="83" t="shared"/>
        <v>0.11535000000003492</v>
      </c>
      <c r="G32" s="23">
        <f si="84" t="shared"/>
        <v>553.68000000016764</v>
      </c>
      <c r="H32" s="20">
        <f si="85" t="shared"/>
        <v>0.69487951807179904</v>
      </c>
      <c r="I32" s="26">
        <f si="86" t="shared"/>
        <v>0.82120254081454935</v>
      </c>
      <c r="J32" s="23">
        <f si="87" t="shared"/>
        <v>970.2843822310374</v>
      </c>
      <c r="K32" s="21">
        <v>6</v>
      </c>
      <c r="L32" s="28">
        <f si="88" t="shared"/>
        <v>93.476337401834044</v>
      </c>
      <c r="M32" s="21"/>
      <c r="N32" s="21"/>
    </row>
    <row ht="18" customHeight="1" r="33">
      <c r="A33" s="17" t="s">
        <v>41</v>
      </c>
      <c r="B33" s="18">
        <v>5618.0823499999997</v>
      </c>
      <c r="C33" s="24">
        <f si="81" t="shared"/>
        <v>0.16779999999926076</v>
      </c>
      <c r="D33" s="23">
        <f si="82" t="shared"/>
        <v>805.43999999645166</v>
      </c>
      <c r="E33" s="35">
        <v>4018.8960000000002</v>
      </c>
      <c r="F33" s="24">
        <f si="83" t="shared"/>
        <v>0.11720000000013897</v>
      </c>
      <c r="G33" s="23">
        <f si="84" t="shared"/>
        <v>562.56000000066706</v>
      </c>
      <c r="H33" s="20">
        <f si="85" t="shared"/>
        <v>0.69845053635670618</v>
      </c>
      <c r="I33" s="26">
        <f si="86" t="shared"/>
        <v>0.81982825936560144</v>
      </c>
      <c r="J33" s="23">
        <f si="87" t="shared"/>
        <v>982.44966649443916</v>
      </c>
      <c r="K33" s="21">
        <v>6</v>
      </c>
      <c r="L33" s="28">
        <f si="88" t="shared"/>
        <v>94.64833010543731</v>
      </c>
      <c r="M33" s="21"/>
      <c r="N33" s="21"/>
    </row>
    <row ht="18" customHeight="1" r="34">
      <c r="A34" s="17" t="s">
        <v>42</v>
      </c>
      <c r="B34" s="18">
        <v>5618.2333500000004</v>
      </c>
      <c r="C34" s="24">
        <f si="81" t="shared"/>
        <v>0.15100000000074942</v>
      </c>
      <c r="D34" s="23">
        <f si="82" t="shared"/>
        <v>724.80000000359723</v>
      </c>
      <c r="E34" s="35">
        <v>4018.9996999999998</v>
      </c>
      <c r="F34" s="24">
        <f si="83" t="shared"/>
        <v>0.1036999999996624</v>
      </c>
      <c r="G34" s="23">
        <f si="84" t="shared"/>
        <v>497.7599999983795</v>
      </c>
      <c r="H34" s="20">
        <f si="85" t="shared"/>
        <v>0.68675496688177307</v>
      </c>
      <c r="I34" s="26">
        <f si="86" t="shared"/>
        <v>0.82432853156718278</v>
      </c>
      <c r="J34" s="23">
        <f si="87" t="shared"/>
        <v>879.26108614199529</v>
      </c>
      <c r="K34" s="21">
        <v>6</v>
      </c>
      <c r="L34" s="28">
        <f si="88" t="shared"/>
        <v>84.707233732369488</v>
      </c>
      <c r="M34" s="21"/>
      <c r="N34" s="21"/>
    </row>
    <row ht="18" customHeight="1" r="35">
      <c r="A35" s="17" t="s">
        <v>43</v>
      </c>
      <c r="B35" s="18">
        <v>5618.3684499999999</v>
      </c>
      <c r="C35" s="24">
        <f si="81" t="shared"/>
        <v>0.13509999999951106</v>
      </c>
      <c r="D35" s="23">
        <f si="82" t="shared"/>
        <v>648.47999999765307</v>
      </c>
      <c r="E35" s="35">
        <v>4019.1004499999999</v>
      </c>
      <c r="F35" s="24">
        <f si="83" t="shared"/>
        <v>0.10075000000006185</v>
      </c>
      <c r="G35" s="23">
        <f si="84" t="shared"/>
        <v>483.60000000029686</v>
      </c>
      <c r="H35" s="20">
        <f si="85" t="shared"/>
        <v>0.74574389341544389</v>
      </c>
      <c r="I35" s="26">
        <f si="86" t="shared"/>
        <v>0.80163470449992713</v>
      </c>
      <c r="J35" s="23">
        <f si="87" t="shared"/>
        <v>808.94701334342244</v>
      </c>
      <c r="K35" s="21">
        <v>6</v>
      </c>
      <c r="L35" s="28">
        <f si="88" t="shared"/>
        <v>77.933238279713152</v>
      </c>
      <c r="M35" s="21"/>
      <c r="N35" s="21"/>
    </row>
    <row ht="18" customHeight="1" r="36">
      <c r="A36" s="17" t="s">
        <v>44</v>
      </c>
      <c r="B36" s="18">
        <v>5618.49395</v>
      </c>
      <c r="C36" s="24">
        <f si="81" t="shared"/>
        <v>0.12550000000010186</v>
      </c>
      <c r="D36" s="23">
        <f si="82" t="shared"/>
        <v>602.40000000048894</v>
      </c>
      <c r="E36" s="35">
        <v>4019.2029000000002</v>
      </c>
      <c r="F36" s="24">
        <f si="83" t="shared"/>
        <v>0.10245000000031723</v>
      </c>
      <c r="G36" s="23">
        <f si="84" t="shared"/>
        <v>491.76000000152271</v>
      </c>
      <c r="H36" s="20">
        <f si="85" t="shared"/>
        <v>0.81633466135644683</v>
      </c>
      <c r="I36" s="26">
        <f si="86" t="shared"/>
        <v>0.77465811461666012</v>
      </c>
      <c r="J36" s="23">
        <f si="87" t="shared"/>
        <v>777.63336965570522</v>
      </c>
      <c r="K36" s="21">
        <v>6</v>
      </c>
      <c r="L36" s="28">
        <f si="88" t="shared"/>
        <v>74.916509600742316</v>
      </c>
      <c r="M36" s="21"/>
      <c r="N36" s="21"/>
    </row>
    <row ht="18" customHeight="1" r="37">
      <c r="A37" s="17" t="s">
        <v>45</v>
      </c>
      <c r="B37" s="18">
        <v>5618.6166000000003</v>
      </c>
      <c r="C37" s="24">
        <f si="81" t="shared"/>
        <v>0.12265000000024884</v>
      </c>
      <c r="D37" s="23">
        <f si="82" t="shared"/>
        <v>588.72000000119442</v>
      </c>
      <c r="E37" s="35">
        <v>4019.3063999999999</v>
      </c>
      <c r="F37" s="24">
        <f si="83" t="shared"/>
        <v>0.1034999999997126</v>
      </c>
      <c r="G37" s="23">
        <f si="84" t="shared"/>
        <v>496.79999999862048</v>
      </c>
      <c r="H37" s="20">
        <f si="85" t="shared"/>
        <v>0.84386465551979306</v>
      </c>
      <c r="I37" s="26">
        <f si="86" t="shared"/>
        <v>0.76424829397498095</v>
      </c>
      <c r="J37" s="23">
        <f si="87" t="shared"/>
        <v>770.32556649772164</v>
      </c>
      <c r="K37" s="21">
        <v>6</v>
      </c>
      <c r="L37" s="28">
        <f si="88" t="shared"/>
        <v>74.212482321553139</v>
      </c>
      <c r="M37" s="21"/>
      <c r="N37" s="21"/>
    </row>
    <row ht="18" customHeight="1" r="38">
      <c r="A38" s="17" t="s">
        <v>46</v>
      </c>
      <c r="B38" s="18">
        <v>5618.7147500000001</v>
      </c>
      <c r="C38" s="24">
        <f si="81" t="shared"/>
        <v>0.098149999999805004</v>
      </c>
      <c r="D38" s="23">
        <f si="82" t="shared"/>
        <v>471.11999999906402</v>
      </c>
      <c r="E38" s="35">
        <v>4019.3939500000001</v>
      </c>
      <c r="F38" s="24">
        <f si="83" t="shared"/>
        <v>0.087550000000192085</v>
      </c>
      <c r="G38" s="23">
        <f si="84" t="shared"/>
        <v>420.24000000092201</v>
      </c>
      <c r="H38" s="20">
        <f si="85" t="shared"/>
        <v>0.89200203770113118</v>
      </c>
      <c r="I38" s="26">
        <f si="86" t="shared"/>
        <v>0.74625460218005835</v>
      </c>
      <c r="J38" s="23">
        <f si="87" t="shared"/>
        <v>631.31268956032636</v>
      </c>
      <c r="K38" s="21">
        <v>6</v>
      </c>
      <c r="L38" s="28">
        <f si="88" t="shared"/>
        <v>60.820104967276144</v>
      </c>
      <c r="M38" s="21"/>
      <c r="N38" s="21"/>
    </row>
    <row ht="18" customHeight="1" r="39">
      <c r="A39" s="17" t="s">
        <v>47</v>
      </c>
      <c r="B39" s="18">
        <v>5618.8063499999998</v>
      </c>
      <c r="C39" s="24">
        <f si="81" t="shared"/>
        <v>0.091599999999743886</v>
      </c>
      <c r="D39" s="23">
        <f si="82" t="shared"/>
        <v>439.67999999877065</v>
      </c>
      <c r="E39" s="35">
        <v>4019.4737</v>
      </c>
      <c r="F39" s="24">
        <f si="83" t="shared"/>
        <v>0.079749999999876309</v>
      </c>
      <c r="G39" s="23">
        <f si="84" t="shared"/>
        <v>382.79999999940628</v>
      </c>
      <c r="H39" s="20">
        <f si="85" t="shared"/>
        <v>0.87063318777400966</v>
      </c>
      <c r="I39" s="26">
        <f si="86" t="shared"/>
        <v>0.75420654927784114</v>
      </c>
      <c r="J39" s="23">
        <f si="87" t="shared"/>
        <v>582.97027574179492</v>
      </c>
      <c r="K39" s="21">
        <v>6</v>
      </c>
      <c r="L39" s="28">
        <f si="88" t="shared"/>
        <v>56.162839666839588</v>
      </c>
      <c r="M39" s="21"/>
      <c r="N39" s="21"/>
    </row>
    <row ht="18" customHeight="1" r="40">
      <c r="A40" s="17" t="s">
        <v>48</v>
      </c>
      <c r="B40" s="18">
        <v>5618.9045500000002</v>
      </c>
      <c r="C40" s="24">
        <f si="81" t="shared"/>
        <v>0.098200000000360887</v>
      </c>
      <c r="D40" s="23">
        <f si="82" t="shared"/>
        <v>471.36000000173226</v>
      </c>
      <c r="E40" s="35">
        <v>4019.56005</v>
      </c>
      <c r="F40" s="24">
        <f si="83" t="shared"/>
        <v>0.086350000000038563</v>
      </c>
      <c r="G40" s="23">
        <f si="84" t="shared"/>
        <v>414.4800000001851</v>
      </c>
      <c r="H40" s="20">
        <f si="85" t="shared"/>
        <v>0.87932790223748702</v>
      </c>
      <c r="I40" s="26">
        <f si="86" t="shared"/>
        <v>0.75096377555938854</v>
      </c>
      <c r="J40" s="23">
        <f si="87" t="shared"/>
        <v>627.6734182692353</v>
      </c>
      <c r="K40" s="21">
        <v>6</v>
      </c>
      <c r="L40" s="28">
        <f si="88" t="shared"/>
        <v>60.469500796650799</v>
      </c>
      <c r="M40" s="21"/>
      <c r="N40" s="21"/>
    </row>
    <row ht="18" customHeight="1" r="41">
      <c r="A41" s="17" t="s">
        <v>49</v>
      </c>
      <c r="B41" s="18">
        <v>5618.9894000000004</v>
      </c>
      <c r="C41" s="24">
        <f si="81" t="shared"/>
        <v>0.08485000000018772</v>
      </c>
      <c r="D41" s="23">
        <f si="82" t="shared"/>
        <v>407.28000000090105</v>
      </c>
      <c r="E41" s="35">
        <v>4019.6442000000002</v>
      </c>
      <c r="F41" s="24">
        <f si="83" t="shared"/>
        <v>0.08415000000013606</v>
      </c>
      <c r="G41" s="23">
        <f si="84" t="shared"/>
        <v>403.92000000065309</v>
      </c>
      <c r="H41" s="20">
        <f si="85" t="shared"/>
        <v>0.99175014731820732</v>
      </c>
      <c r="I41" s="26">
        <f si="86" t="shared"/>
        <v>0.71002953514230382</v>
      </c>
      <c r="J41" s="23">
        <f si="87" t="shared"/>
        <v>573.6099413375448</v>
      </c>
      <c r="K41" s="21">
        <v>6</v>
      </c>
      <c r="L41" s="28">
        <f si="88" t="shared"/>
        <v>55.261073346584269</v>
      </c>
      <c r="M41" s="21"/>
      <c r="N41" s="21"/>
    </row>
    <row ht="18" customHeight="1" r="42">
      <c r="A42" s="29"/>
      <c r="B42" s="29"/>
      <c r="C42" s="20">
        <f>SUM(C18:C41)</f>
        <v>2.5037000000002081</v>
      </c>
      <c r="D42" s="23">
        <f>SUM(D18:D41)</f>
        <v>12017.760000000999</v>
      </c>
      <c r="E42" s="20"/>
      <c r="F42" s="20">
        <f>SUM(F18:F41)</f>
        <v>2.0015000000003056</v>
      </c>
      <c r="G42" s="23">
        <f>SUM(G18:G41)</f>
        <v>9607.2000000014668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89" t="shared">B845-B844</f>
        <v>0</v>
      </c>
    </row>
    <row ht="12.75" customHeight="1" r="846">
      <c r="C846" s="34">
        <f si="89" t="shared"/>
        <v>0</v>
      </c>
    </row>
    <row ht="12.75" customHeight="1" r="847">
      <c r="C847" s="34">
        <f si="89" t="shared"/>
        <v>0</v>
      </c>
    </row>
    <row ht="12.75" customHeight="1" r="848">
      <c r="C848" s="34">
        <f si="89" t="shared"/>
        <v>0</v>
      </c>
    </row>
    <row ht="12.75" customHeight="1" r="849">
      <c r="C849" s="34">
        <f si="89" t="shared"/>
        <v>0</v>
      </c>
    </row>
    <row ht="12.75" customHeight="1" r="850">
      <c r="C850" s="34">
        <f si="89" t="shared"/>
        <v>0</v>
      </c>
    </row>
    <row ht="12.75" customHeight="1" r="851">
      <c r="C851" s="34">
        <f si="89" t="shared"/>
        <v>0</v>
      </c>
    </row>
    <row ht="12.75" customHeight="1" r="852">
      <c r="C852" s="34">
        <f si="89" t="shared"/>
        <v>0</v>
      </c>
    </row>
    <row ht="12.75" customHeight="1" r="853">
      <c r="C853" s="34">
        <f si="89" t="shared"/>
        <v>0</v>
      </c>
    </row>
    <row ht="12.75" customHeight="1" r="854">
      <c r="C854" s="34">
        <f si="89" t="shared"/>
        <v>0</v>
      </c>
    </row>
    <row ht="12.75" customHeight="1" r="855">
      <c r="C855" s="34">
        <f si="89" t="shared"/>
        <v>0</v>
      </c>
    </row>
    <row ht="12.75" customHeight="1" r="856">
      <c r="C856" s="34">
        <f si="89" t="shared"/>
        <v>0</v>
      </c>
    </row>
    <row ht="12.75" customHeight="1" r="857">
      <c r="C857" s="34">
        <f si="89" t="shared"/>
        <v>0</v>
      </c>
    </row>
    <row ht="12.75" customHeight="1" r="858">
      <c r="C858" s="34">
        <f si="89" t="shared"/>
        <v>0</v>
      </c>
    </row>
    <row ht="12.75" customHeight="1" r="859">
      <c r="C859" s="34">
        <f si="89" t="shared"/>
        <v>0</v>
      </c>
    </row>
    <row ht="12.75" customHeight="1" r="860">
      <c r="C860" s="34">
        <f si="89" t="shared"/>
        <v>0</v>
      </c>
    </row>
    <row ht="12.75" customHeight="1" r="861">
      <c r="C861" s="34">
        <f si="89" t="shared"/>
        <v>0</v>
      </c>
    </row>
    <row ht="12.75" customHeight="1" r="862">
      <c r="C862" s="34">
        <f si="89" t="shared"/>
        <v>0</v>
      </c>
    </row>
    <row ht="12.75" customHeight="1" r="863">
      <c r="C863" s="34">
        <f si="89" t="shared"/>
        <v>0</v>
      </c>
    </row>
    <row ht="12.75" customHeight="1" r="864">
      <c r="C864" s="34">
        <f si="89" t="shared"/>
        <v>0</v>
      </c>
    </row>
    <row ht="12.75" customHeight="1" r="865">
      <c r="C865" s="34">
        <f si="89" t="shared"/>
        <v>0</v>
      </c>
    </row>
    <row ht="12.75" customHeight="1" r="866">
      <c r="C866" s="34">
        <f si="89" t="shared"/>
        <v>0</v>
      </c>
    </row>
    <row ht="12.75" customHeight="1" r="867">
      <c r="C867" s="34">
        <f si="89" t="shared"/>
        <v>0</v>
      </c>
    </row>
    <row ht="12.75" customHeight="1" r="868">
      <c r="C868" s="34">
        <f si="89" t="shared"/>
        <v>0</v>
      </c>
    </row>
    <row ht="12.75" customHeight="1" r="869">
      <c r="C869" s="34">
        <f si="89" t="shared"/>
        <v>0</v>
      </c>
    </row>
    <row ht="12.75" customHeight="1" r="870">
      <c r="C870" s="34">
        <f si="89" t="shared"/>
        <v>0</v>
      </c>
    </row>
    <row ht="12.75" customHeight="1" r="871">
      <c r="C871" s="34">
        <f si="89" t="shared"/>
        <v>0</v>
      </c>
    </row>
    <row ht="12.75" customHeight="1" r="872">
      <c r="C872" s="34">
        <f si="89" t="shared"/>
        <v>0</v>
      </c>
    </row>
    <row ht="12.75" customHeight="1" r="873">
      <c r="C873" s="34">
        <f si="89" t="shared"/>
        <v>0</v>
      </c>
    </row>
    <row ht="12.75" customHeight="1" r="874">
      <c r="C874" s="34">
        <f si="89" t="shared"/>
        <v>0</v>
      </c>
    </row>
    <row ht="12.75" customHeight="1" r="875">
      <c r="C875" s="34">
        <f si="89" t="shared"/>
        <v>0</v>
      </c>
    </row>
    <row ht="12.75" customHeight="1" r="876">
      <c r="C876" s="34">
        <f si="89" t="shared"/>
        <v>0</v>
      </c>
    </row>
    <row ht="12.75" customHeight="1" r="877">
      <c r="C877" s="34">
        <f si="89" t="shared"/>
        <v>0</v>
      </c>
    </row>
    <row ht="12.75" customHeight="1" r="878">
      <c r="C878" s="34">
        <f si="89" t="shared"/>
        <v>0</v>
      </c>
    </row>
    <row ht="12.75" customHeight="1" r="879">
      <c r="C879" s="34">
        <f si="89" t="shared"/>
        <v>0</v>
      </c>
    </row>
    <row ht="12.75" customHeight="1" r="880">
      <c r="C880" s="34">
        <f si="89" t="shared"/>
        <v>0</v>
      </c>
    </row>
    <row ht="12.75" customHeight="1" r="881">
      <c r="C881" s="34">
        <f si="89" t="shared"/>
        <v>0</v>
      </c>
    </row>
    <row ht="12.75" customHeight="1" r="882">
      <c r="C882" s="34">
        <f si="89" t="shared"/>
        <v>0</v>
      </c>
    </row>
    <row ht="12.75" customHeight="1" r="883">
      <c r="C883" s="34">
        <f si="89" t="shared"/>
        <v>0</v>
      </c>
    </row>
    <row ht="12.75" customHeight="1" r="884">
      <c r="C884" s="34">
        <f si="89" t="shared"/>
        <v>0</v>
      </c>
    </row>
    <row ht="12.75" customHeight="1" r="885">
      <c r="C885" s="34">
        <f si="89" t="shared"/>
        <v>0</v>
      </c>
    </row>
    <row ht="12.75" customHeight="1" r="886">
      <c r="C886" s="34">
        <f si="89" t="shared"/>
        <v>0</v>
      </c>
    </row>
    <row ht="12.75" customHeight="1" r="887">
      <c r="C887" s="34">
        <f si="89" t="shared"/>
        <v>0</v>
      </c>
    </row>
    <row ht="12.75" customHeight="1" r="888">
      <c r="C888" s="34">
        <f si="89" t="shared"/>
        <v>0</v>
      </c>
    </row>
    <row ht="12.75" customHeight="1" r="889">
      <c r="C889" s="34">
        <f si="89" t="shared"/>
        <v>0</v>
      </c>
    </row>
    <row ht="12.75" customHeight="1" r="890">
      <c r="C890" s="34">
        <f si="89" t="shared"/>
        <v>0</v>
      </c>
    </row>
    <row ht="12.75" customHeight="1" r="891">
      <c r="C891" s="34">
        <f si="89" t="shared"/>
        <v>0</v>
      </c>
    </row>
    <row ht="12.75" customHeight="1" r="892">
      <c r="C892" s="34">
        <f si="89" t="shared"/>
        <v>0</v>
      </c>
    </row>
    <row ht="12.75" customHeight="1" r="893">
      <c r="C893" s="34">
        <f si="89" t="shared"/>
        <v>0</v>
      </c>
    </row>
    <row ht="12.75" customHeight="1" r="894">
      <c r="C894" s="34">
        <f si="89" t="shared"/>
        <v>0</v>
      </c>
    </row>
    <row ht="12.75" customHeight="1" r="895">
      <c r="C895" s="34">
        <f si="89" t="shared"/>
        <v>0</v>
      </c>
    </row>
    <row ht="12.75" customHeight="1" r="896">
      <c r="C896" s="34">
        <f si="89" t="shared"/>
        <v>0</v>
      </c>
    </row>
    <row ht="12.75" customHeight="1" r="897">
      <c r="C897" s="34">
        <f si="89" t="shared"/>
        <v>0</v>
      </c>
    </row>
    <row ht="12.75" customHeight="1" r="898">
      <c r="C898" s="34">
        <f si="89" t="shared"/>
        <v>0</v>
      </c>
    </row>
    <row ht="12.75" customHeight="1" r="899">
      <c r="C899" s="34">
        <f si="89" t="shared"/>
        <v>0</v>
      </c>
    </row>
    <row ht="12.75" customHeight="1" r="900">
      <c r="C900" s="34">
        <f si="89" t="shared"/>
        <v>0</v>
      </c>
    </row>
    <row ht="12.75" customHeight="1" r="901">
      <c r="C901" s="34">
        <f si="89" t="shared"/>
        <v>0</v>
      </c>
    </row>
    <row ht="12.75" customHeight="1" r="902">
      <c r="C902" s="34">
        <f si="89" t="shared"/>
        <v>0</v>
      </c>
    </row>
    <row ht="12.75" customHeight="1" r="903">
      <c r="C903" s="34">
        <f si="89" t="shared"/>
        <v>0</v>
      </c>
    </row>
    <row ht="12.75" customHeight="1" r="904">
      <c r="C904" s="34">
        <f si="89" t="shared"/>
        <v>0</v>
      </c>
    </row>
  </sheetData>
  <mergeCells count="12">
    <mergeCell ref="F10:K10"/>
    <mergeCell ref="F11:K11"/>
    <mergeCell ref="F12:K12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97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98</v>
      </c>
      <c r="C15" s="9"/>
      <c r="D15" s="9"/>
      <c r="E15" s="12" t="s">
        <v>99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1037.7909199999999</v>
      </c>
      <c r="C17" s="17"/>
      <c r="D17" s="17"/>
      <c r="E17" s="35">
        <v>306.85203999999999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1037.7955199999999</v>
      </c>
      <c r="C18" s="24">
        <f ref="C18:C41" si="90" t="shared">B18-B17</f>
        <v>0.0045999999999821739</v>
      </c>
      <c r="D18" s="23">
        <f ref="D18:D41" si="91" t="shared">C18*4800</f>
        <v>22.079999999914435</v>
      </c>
      <c r="E18" s="35">
        <v>306.85458</v>
      </c>
      <c r="F18" s="24">
        <f ref="F18:F41" si="92" t="shared">E18-E17</f>
        <v>0.0025400000000104228</v>
      </c>
      <c r="G18" s="23">
        <f ref="G18:G41" si="93" t="shared">F18*4800</f>
        <v>12.192000000050029</v>
      </c>
      <c r="H18" s="20">
        <f ref="H18:H41" si="94" t="shared">G18/D18</f>
        <v>0.55217391304788388</v>
      </c>
      <c r="I18" s="26">
        <f ref="I18:I41" si="95" t="shared">1/SQRT(1+H18*H18)</f>
        <v>0.87541109189421606</v>
      </c>
      <c r="J18" s="23">
        <f ref="J18:J41" si="96" t="shared">SQRT(D18*D18+G18*G18)</f>
        <v>25.222435726896823</v>
      </c>
      <c r="K18" s="21">
        <v>6</v>
      </c>
      <c r="L18" s="28">
        <f ref="L18:L41" si="97" t="shared">D18/I18/K18/1.73</f>
        <v>2.4299071027838948</v>
      </c>
      <c r="M18" s="21"/>
      <c r="N18" s="21"/>
    </row>
    <row ht="18" customHeight="1" r="19">
      <c r="A19" s="17" t="s">
        <v>27</v>
      </c>
      <c r="B19" s="18">
        <v>1037.8001200000001</v>
      </c>
      <c r="C19" s="24">
        <f si="90" t="shared"/>
        <v>0.0046000000002095476</v>
      </c>
      <c r="D19" s="23">
        <f si="91" t="shared"/>
        <v>22.080000001005828</v>
      </c>
      <c r="E19" s="35">
        <v>306.85723999999999</v>
      </c>
      <c r="F19" s="24">
        <f si="92" t="shared"/>
        <v>0.002659999999991669</v>
      </c>
      <c r="G19" s="23">
        <f si="93" t="shared"/>
        <v>12.767999999960011</v>
      </c>
      <c r="H19" s="20">
        <f si="94" t="shared"/>
        <v>0.57826086953706435</v>
      </c>
      <c r="I19" s="26">
        <f si="95" t="shared"/>
        <v>0.86568386151778776</v>
      </c>
      <c r="J19" s="23">
        <f si="96" t="shared"/>
        <v>25.505846859953429</v>
      </c>
      <c r="K19" s="21">
        <v>6</v>
      </c>
      <c r="L19" s="28">
        <f si="97" t="shared"/>
        <v>2.4572106801496565</v>
      </c>
      <c r="M19" s="21"/>
      <c r="N19" s="21"/>
    </row>
    <row ht="18" customHeight="1" r="20">
      <c r="A20" s="17" t="s">
        <v>28</v>
      </c>
      <c r="B20" s="18">
        <v>1037.8047999999999</v>
      </c>
      <c r="C20" s="24">
        <f si="90" t="shared"/>
        <v>0.0046799999997801933</v>
      </c>
      <c r="D20" s="23">
        <f si="91" t="shared"/>
        <v>22.463999998944928</v>
      </c>
      <c r="E20" s="35">
        <v>306.86016000000001</v>
      </c>
      <c r="F20" s="24">
        <f si="92" t="shared"/>
        <v>0.0029200000000173532</v>
      </c>
      <c r="G20" s="23">
        <f si="93" t="shared"/>
        <v>14.016000000083295</v>
      </c>
      <c r="H20" s="20">
        <f si="94" t="shared"/>
        <v>0.6239316239646362</v>
      </c>
      <c r="I20" s="26">
        <f si="95" t="shared"/>
        <v>0.84840543149526493</v>
      </c>
      <c r="J20" s="23">
        <f si="96" t="shared"/>
        <v>26.477906865062664</v>
      </c>
      <c r="K20" s="21">
        <v>6</v>
      </c>
      <c r="L20" s="28">
        <f si="97" t="shared"/>
        <v>2.5508580794858058</v>
      </c>
      <c r="M20" s="21"/>
      <c r="N20" s="21"/>
    </row>
    <row ht="18" customHeight="1" r="21">
      <c r="A21" s="17" t="s">
        <v>29</v>
      </c>
      <c r="B21" s="18">
        <v>1037.80944</v>
      </c>
      <c r="C21" s="24">
        <f si="90" t="shared"/>
        <v>0.0046400000001085573</v>
      </c>
      <c r="D21" s="23">
        <f si="91" t="shared"/>
        <v>22.272000000521075</v>
      </c>
      <c r="E21" s="35">
        <v>306.86315999999999</v>
      </c>
      <c r="F21" s="24">
        <f si="92" t="shared"/>
        <v>0.0029999999999859028</v>
      </c>
      <c r="G21" s="23">
        <f si="93" t="shared"/>
        <v>14.399999999932334</v>
      </c>
      <c r="H21" s="20">
        <f si="94" t="shared"/>
        <v>0.64655172411976614</v>
      </c>
      <c r="I21" s="26">
        <f si="95" t="shared"/>
        <v>0.83976432990111716</v>
      </c>
      <c r="J21" s="23">
        <f si="96" t="shared"/>
        <v>26.521726641025129</v>
      </c>
      <c r="K21" s="21">
        <v>6</v>
      </c>
      <c r="L21" s="28">
        <f si="97" t="shared"/>
        <v>2.5550796378636926</v>
      </c>
      <c r="M21" s="21"/>
      <c r="N21" s="21"/>
    </row>
    <row ht="18" customHeight="1" r="22">
      <c r="A22" s="17" t="s">
        <v>30</v>
      </c>
      <c r="B22" s="18">
        <v>1037.8131599999999</v>
      </c>
      <c r="C22" s="24">
        <f si="90" t="shared"/>
        <v>0.0037199999999302236</v>
      </c>
      <c r="D22" s="23">
        <f si="91" t="shared"/>
        <v>17.855999999665073</v>
      </c>
      <c r="E22" s="35">
        <v>306.86624</v>
      </c>
      <c r="F22" s="24">
        <f si="92" t="shared"/>
        <v>0.0030800000000112959</v>
      </c>
      <c r="G22" s="23">
        <f si="93" t="shared"/>
        <v>14.78400000005422</v>
      </c>
      <c r="H22" s="20">
        <f si="94" t="shared"/>
        <v>0.82795698926587846</v>
      </c>
      <c r="I22" s="26">
        <f si="95" t="shared"/>
        <v>0.77025402354880901</v>
      </c>
      <c r="J22" s="23">
        <f si="96" t="shared"/>
        <v>23.18196264317675</v>
      </c>
      <c r="K22" s="21">
        <v>6</v>
      </c>
      <c r="L22" s="28">
        <f si="97" t="shared"/>
        <v>2.2333297344100913</v>
      </c>
      <c r="M22" s="21"/>
      <c r="N22" s="21"/>
    </row>
    <row ht="18" customHeight="1" r="23">
      <c r="A23" s="17" t="s">
        <v>31</v>
      </c>
      <c r="B23" s="18">
        <v>1037.8163199999999</v>
      </c>
      <c r="C23" s="24">
        <f si="90" t="shared"/>
        <v>0.0031599999999798456</v>
      </c>
      <c r="D23" s="23">
        <f si="91" t="shared"/>
        <v>15.167999999903259</v>
      </c>
      <c r="E23" s="35">
        <v>306.8698</v>
      </c>
      <c r="F23" s="24">
        <f si="92" t="shared"/>
        <v>0.0035599999999931242</v>
      </c>
      <c r="G23" s="23">
        <f si="93" t="shared"/>
        <v>17.087999999966996</v>
      </c>
      <c r="H23" s="20">
        <f si="94" t="shared"/>
        <v>1.126582278486022</v>
      </c>
      <c r="I23" s="26">
        <f si="95" t="shared"/>
        <v>0.66384210753353723</v>
      </c>
      <c r="J23" s="23">
        <f si="96" t="shared"/>
        <v>22.848806708358698</v>
      </c>
      <c r="K23" s="21">
        <v>6</v>
      </c>
      <c r="L23" s="28">
        <f si="97" t="shared"/>
        <v>2.2012337869324368</v>
      </c>
      <c r="M23" s="21"/>
      <c r="N23" s="21"/>
    </row>
    <row ht="18" customHeight="1" r="24">
      <c r="A24" s="17" t="s">
        <v>32</v>
      </c>
      <c r="B24" s="18">
        <v>1037.8196800000001</v>
      </c>
      <c r="C24" s="24">
        <f si="90" t="shared"/>
        <v>0.0033600000001570152</v>
      </c>
      <c r="D24" s="23">
        <f si="91" t="shared"/>
        <v>16.128000000753673</v>
      </c>
      <c r="E24" s="35">
        <v>306.87308000000002</v>
      </c>
      <c r="F24" s="24">
        <f si="92" t="shared"/>
        <v>0.0032800000000179352</v>
      </c>
      <c r="G24" s="23">
        <f si="93" t="shared"/>
        <v>15.744000000086089</v>
      </c>
      <c r="H24" s="20">
        <f si="94" t="shared"/>
        <v>0.97619047615019594</v>
      </c>
      <c r="I24" s="26">
        <f si="95" t="shared"/>
        <v>0.71557420589519238</v>
      </c>
      <c r="J24" s="23">
        <f si="96" t="shared"/>
        <v>22.538542988113079</v>
      </c>
      <c r="K24" s="21">
        <v>6</v>
      </c>
      <c r="L24" s="28">
        <f si="97" t="shared"/>
        <v>2.171343255116867</v>
      </c>
      <c r="M24" s="21"/>
      <c r="N24" s="21"/>
    </row>
    <row ht="18" customHeight="1" r="25">
      <c r="A25" s="17" t="s">
        <v>33</v>
      </c>
      <c r="B25" s="18">
        <v>1037.82223</v>
      </c>
      <c r="C25" s="24">
        <f si="90" t="shared"/>
        <v>0.0025499999999283318</v>
      </c>
      <c r="D25" s="23">
        <f si="91" t="shared"/>
        <v>12.239999999655993</v>
      </c>
      <c r="E25" s="35">
        <v>306.87788</v>
      </c>
      <c r="F25" s="24">
        <f si="92" t="shared"/>
        <v>0.0047999999999888132</v>
      </c>
      <c r="G25" s="23">
        <f si="93" t="shared"/>
        <v>23.039999999946303</v>
      </c>
      <c r="H25" s="20">
        <f si="94" t="shared"/>
        <v>1.8823529412249875</v>
      </c>
      <c r="I25" s="26">
        <f si="95" t="shared"/>
        <v>0.46915522595231868</v>
      </c>
      <c r="J25" s="23">
        <f si="96" t="shared"/>
        <v>26.089446141861739</v>
      </c>
      <c r="K25" s="21">
        <v>6</v>
      </c>
      <c r="L25" s="28">
        <f si="97" t="shared"/>
        <v>2.5134341177130768</v>
      </c>
      <c r="M25" s="21"/>
      <c r="N25" s="21"/>
    </row>
    <row ht="18" customHeight="1" r="26">
      <c r="A26" s="17" t="s">
        <v>34</v>
      </c>
      <c r="B26" s="18">
        <v>1037.8299099999999</v>
      </c>
      <c r="C26" s="24">
        <f si="90" t="shared"/>
        <v>0.0076799999999366264</v>
      </c>
      <c r="D26" s="23">
        <f si="91" t="shared"/>
        <v>36.863999999695807</v>
      </c>
      <c r="E26" s="35">
        <v>306.88384000000002</v>
      </c>
      <c r="F26" s="24">
        <f si="92" t="shared"/>
        <v>0.0059600000000159525</v>
      </c>
      <c r="G26" s="23">
        <f si="93" t="shared"/>
        <v>28.608000000076572</v>
      </c>
      <c r="H26" s="20">
        <f si="94" t="shared"/>
        <v>0.77604166667514751</v>
      </c>
      <c r="I26" s="26">
        <f si="95" t="shared"/>
        <v>0.79001643205510419</v>
      </c>
      <c r="J26" s="23">
        <f si="96" t="shared"/>
        <v>46.662320559333025</v>
      </c>
      <c r="K26" s="21">
        <v>6</v>
      </c>
      <c r="L26" s="28">
        <f si="97" t="shared"/>
        <v>4.4954066049453774</v>
      </c>
      <c r="M26" s="21"/>
      <c r="N26" s="21"/>
    </row>
    <row ht="18" customHeight="1" r="27">
      <c r="A27" s="41" t="s">
        <v>35</v>
      </c>
      <c r="B27" s="18">
        <v>1037.8411100000001</v>
      </c>
      <c r="C27" s="24">
        <f si="90" t="shared"/>
        <v>0.011200000000144428</v>
      </c>
      <c r="D27" s="23">
        <f si="91" t="shared"/>
        <v>53.760000000693253</v>
      </c>
      <c r="E27" s="35">
        <v>306.89272</v>
      </c>
      <c r="F27" s="24">
        <f si="92" t="shared"/>
        <v>0.0088799999999764623</v>
      </c>
      <c r="G27" s="23">
        <f si="93" t="shared"/>
        <v>42.623999999887019</v>
      </c>
      <c r="H27" s="20">
        <f si="94" t="shared"/>
        <v>0.79285714284481712</v>
      </c>
      <c r="I27" s="26">
        <f si="95" t="shared"/>
        <v>0.78359163576514113</v>
      </c>
      <c r="J27" s="23">
        <f si="96" t="shared"/>
        <v>68.607164174486229</v>
      </c>
      <c r="K27" s="21">
        <v>6</v>
      </c>
      <c r="L27" s="28">
        <f si="97" t="shared"/>
        <v>6.6095533886788278</v>
      </c>
      <c r="M27" s="21"/>
      <c r="N27" s="21"/>
    </row>
    <row ht="18" customHeight="1" r="28">
      <c r="A28" s="17" t="s">
        <v>36</v>
      </c>
      <c r="B28" s="18">
        <v>1037.85247</v>
      </c>
      <c r="C28" s="24">
        <f si="90" t="shared"/>
        <v>0.01135999999996784</v>
      </c>
      <c r="D28" s="23">
        <f si="91" t="shared"/>
        <v>54.527999999845633</v>
      </c>
      <c r="E28" s="35">
        <v>306.90016000000003</v>
      </c>
      <c r="F28" s="24">
        <f si="92" t="shared"/>
        <v>0.0074400000000309774</v>
      </c>
      <c r="G28" s="23">
        <f si="93" t="shared"/>
        <v>35.712000000148691</v>
      </c>
      <c r="H28" s="20">
        <f si="94" t="shared"/>
        <v>0.65492957746936975</v>
      </c>
      <c r="I28" s="26">
        <f si="95" t="shared"/>
        <v>0.83655424005925183</v>
      </c>
      <c r="J28" s="23">
        <f si="96" t="shared"/>
        <v>65.181667115790958</v>
      </c>
      <c r="K28" s="21">
        <v>6</v>
      </c>
      <c r="L28" s="28">
        <f si="97" t="shared"/>
        <v>6.2795440381301502</v>
      </c>
      <c r="M28" s="21"/>
      <c r="N28" s="21"/>
    </row>
    <row ht="18" customHeight="1" r="29">
      <c r="A29" s="17" t="s">
        <v>37</v>
      </c>
      <c r="B29" s="18">
        <v>1037.8652300000001</v>
      </c>
      <c r="C29" s="24">
        <f si="90" t="shared"/>
        <v>0.012760000000071159</v>
      </c>
      <c r="D29" s="23">
        <f si="91" t="shared"/>
        <v>61.248000000341563</v>
      </c>
      <c r="E29" s="35">
        <v>306.90735999999998</v>
      </c>
      <c r="F29" s="24">
        <f si="92" t="shared"/>
        <v>0.0071999999999547981</v>
      </c>
      <c r="G29" s="23">
        <f si="93" t="shared"/>
        <v>34.559999999783031</v>
      </c>
      <c r="H29" s="20">
        <f si="94" t="shared"/>
        <v>0.56426332287732328</v>
      </c>
      <c r="I29" s="26">
        <f si="95" t="shared"/>
        <v>0.87091854770536592</v>
      </c>
      <c r="J29" s="23">
        <f si="96" t="shared"/>
        <v>70.325749935758537</v>
      </c>
      <c r="K29" s="21">
        <v>6</v>
      </c>
      <c r="L29" s="28">
        <f si="97" t="shared"/>
        <v>6.7751204177031354</v>
      </c>
      <c r="M29" s="21"/>
      <c r="N29" s="21"/>
    </row>
    <row ht="18" customHeight="1" r="30">
      <c r="A30" s="17" t="s">
        <v>38</v>
      </c>
      <c r="B30" s="18">
        <v>1037.87571</v>
      </c>
      <c r="C30" s="24">
        <f si="90" t="shared"/>
        <v>0.01047999999991589</v>
      </c>
      <c r="D30" s="23">
        <f si="91" t="shared"/>
        <v>50.303999999596272</v>
      </c>
      <c r="E30" s="35">
        <v>306.91311999999999</v>
      </c>
      <c r="F30" s="24">
        <f si="92" t="shared"/>
        <v>0.0057600000000093132</v>
      </c>
      <c r="G30" s="23">
        <f si="93" t="shared"/>
        <v>27.648000000044703</v>
      </c>
      <c r="H30" s="20">
        <f si="94" t="shared"/>
        <v>0.54961832061598681</v>
      </c>
      <c r="I30" s="26">
        <f si="95" t="shared"/>
        <v>0.87635711334261901</v>
      </c>
      <c r="J30" s="23">
        <f si="96" t="shared"/>
        <v>57.401257128758544</v>
      </c>
      <c r="K30" s="21">
        <v>6</v>
      </c>
      <c r="L30" s="28">
        <f si="97" t="shared"/>
        <v>5.5299862359112275</v>
      </c>
      <c r="M30" s="21"/>
      <c r="N30" s="21"/>
    </row>
    <row ht="18" customHeight="1" r="31">
      <c r="A31" s="17" t="s">
        <v>39</v>
      </c>
      <c r="B31" s="18">
        <v>1037.8865499999999</v>
      </c>
      <c r="C31" s="24">
        <f si="90" t="shared"/>
        <v>0.010839999999916472</v>
      </c>
      <c r="D31" s="23">
        <f si="91" t="shared"/>
        <v>52.031999999599066</v>
      </c>
      <c r="E31" s="35">
        <v>306.92056000000002</v>
      </c>
      <c r="F31" s="24">
        <f si="92" t="shared"/>
        <v>0.0074400000000309774</v>
      </c>
      <c r="G31" s="23">
        <f si="93" t="shared"/>
        <v>35.712000000148691</v>
      </c>
      <c r="H31" s="20">
        <f si="94" t="shared"/>
        <v>0.68634686347678109</v>
      </c>
      <c r="I31" s="26">
        <f si="95" t="shared"/>
        <v>0.82448552013004672</v>
      </c>
      <c r="J31" s="23">
        <f si="96" t="shared"/>
        <v>63.108446090589943</v>
      </c>
      <c r="K31" s="21">
        <v>6</v>
      </c>
      <c r="L31" s="28">
        <f si="97" t="shared"/>
        <v>6.079811762099224</v>
      </c>
      <c r="M31" s="21"/>
      <c r="N31" s="21"/>
    </row>
    <row ht="18" customHeight="1" r="32">
      <c r="A32" s="17" t="s">
        <v>40</v>
      </c>
      <c r="B32" s="18">
        <v>1037.89859</v>
      </c>
      <c r="C32" s="24">
        <f si="90" t="shared"/>
        <v>0.012040000000069995</v>
      </c>
      <c r="D32" s="23">
        <f si="91" t="shared"/>
        <v>57.792000000335975</v>
      </c>
      <c r="E32" s="35">
        <v>306.92892000000001</v>
      </c>
      <c r="F32" s="24">
        <f si="92" t="shared"/>
        <v>0.0083599999999819374</v>
      </c>
      <c r="G32" s="23">
        <f si="93" t="shared"/>
        <v>40.1279999999133</v>
      </c>
      <c r="H32" s="20">
        <f si="94" t="shared"/>
        <v>0.69435215946290174</v>
      </c>
      <c r="I32" s="26">
        <f si="95" t="shared"/>
        <v>0.82140547842295542</v>
      </c>
      <c r="J32" s="23">
        <f si="96" t="shared"/>
        <v>70.357456236221864</v>
      </c>
      <c r="K32" s="21">
        <v>6</v>
      </c>
      <c r="L32" s="28">
        <f si="97" t="shared"/>
        <v>6.7781749745878495</v>
      </c>
      <c r="M32" s="21"/>
      <c r="N32" s="21"/>
    </row>
    <row ht="18" customHeight="1" r="33">
      <c r="A33" s="17" t="s">
        <v>41</v>
      </c>
      <c r="B33" s="18">
        <v>1037.9130299999999</v>
      </c>
      <c r="C33" s="24">
        <f si="90" t="shared"/>
        <v>0.014439999999922293</v>
      </c>
      <c r="D33" s="23">
        <f si="91" t="shared"/>
        <v>69.311999999627005</v>
      </c>
      <c r="E33" s="35">
        <v>306.93815999999998</v>
      </c>
      <c r="F33" s="24">
        <f si="92" t="shared"/>
        <v>0.0092399999999770444</v>
      </c>
      <c r="G33" s="23">
        <f si="93" t="shared"/>
        <v>44.351999999889813</v>
      </c>
      <c r="H33" s="20">
        <f si="94" t="shared"/>
        <v>0.63988919667775401</v>
      </c>
      <c r="I33" s="26">
        <f si="95" t="shared"/>
        <v>0.84231377316211598</v>
      </c>
      <c r="J33" s="23">
        <f si="96" t="shared"/>
        <v>82.287625120296909</v>
      </c>
      <c r="K33" s="21">
        <v>6</v>
      </c>
      <c r="L33" s="28">
        <f si="97" t="shared"/>
        <v>7.9275168709341921</v>
      </c>
      <c r="M33" s="21"/>
      <c r="N33" s="21"/>
    </row>
    <row ht="18" customHeight="1" r="34">
      <c r="A34" s="17" t="s">
        <v>42</v>
      </c>
      <c r="B34" s="18">
        <v>1037.9238700000001</v>
      </c>
      <c r="C34" s="24">
        <f si="90" t="shared"/>
        <v>0.010840000000143846</v>
      </c>
      <c r="D34" s="23">
        <f si="91" t="shared"/>
        <v>52.032000000690459</v>
      </c>
      <c r="E34" s="35">
        <v>306.94400000000002</v>
      </c>
      <c r="F34" s="24">
        <f si="92" t="shared"/>
        <v>0.0058400000000347063</v>
      </c>
      <c r="G34" s="23">
        <f si="93" t="shared"/>
        <v>28.03200000016659</v>
      </c>
      <c r="H34" s="20">
        <f si="94" t="shared"/>
        <v>0.53874538744992717</v>
      </c>
      <c r="I34" s="26">
        <f si="95" t="shared"/>
        <v>0.88036676622218235</v>
      </c>
      <c r="J34" s="23">
        <f si="96" t="shared"/>
        <v>59.102639941725037</v>
      </c>
      <c r="K34" s="21">
        <v>6</v>
      </c>
      <c r="L34" s="28">
        <f si="97" t="shared"/>
        <v>5.6938959481430667</v>
      </c>
      <c r="M34" s="21"/>
      <c r="N34" s="21"/>
    </row>
    <row ht="18" customHeight="1" r="35">
      <c r="A35" s="17" t="s">
        <v>43</v>
      </c>
      <c r="B35" s="18">
        <v>1037.9338299999999</v>
      </c>
      <c r="C35" s="24">
        <f si="90" t="shared"/>
        <v>0.0099599999998645217</v>
      </c>
      <c r="D35" s="23">
        <f si="91" t="shared"/>
        <v>47.807999999349704</v>
      </c>
      <c r="E35" s="35">
        <v>306.94995999999998</v>
      </c>
      <c r="F35" s="24">
        <f si="92" t="shared"/>
        <v>0.0059599999999591091</v>
      </c>
      <c r="G35" s="23">
        <f si="93" t="shared"/>
        <v>28.607999999803724</v>
      </c>
      <c r="H35" s="20">
        <f si="94" t="shared"/>
        <v>0.59839357430122275</v>
      </c>
      <c r="I35" s="26">
        <f si="95" t="shared"/>
        <v>0.85810047725241667</v>
      </c>
      <c r="J35" s="23">
        <f si="96" t="shared"/>
        <v>55.713755284728308</v>
      </c>
      <c r="K35" s="21">
        <v>6</v>
      </c>
      <c r="L35" s="28">
        <f si="97" t="shared"/>
        <v>5.3674138039237285</v>
      </c>
      <c r="M35" s="21"/>
      <c r="N35" s="21"/>
    </row>
    <row ht="18" customHeight="1" r="36">
      <c r="A36" s="17" t="s">
        <v>44</v>
      </c>
      <c r="B36" s="18">
        <v>1037.9414300000001</v>
      </c>
      <c r="C36" s="24">
        <f si="90" t="shared"/>
        <v>0.007600000000138607</v>
      </c>
      <c r="D36" s="23">
        <f si="91" t="shared"/>
        <v>36.480000000665314</v>
      </c>
      <c r="E36" s="35">
        <v>306.95447999999999</v>
      </c>
      <c r="F36" s="24">
        <f si="92" t="shared"/>
        <v>0.0045200000000136242</v>
      </c>
      <c r="G36" s="23">
        <f si="93" t="shared"/>
        <v>21.696000000065396</v>
      </c>
      <c r="H36" s="20">
        <f si="94" t="shared"/>
        <v>0.59473684209620914</v>
      </c>
      <c r="I36" s="26">
        <f si="95" t="shared"/>
        <v>0.85948217632244894</v>
      </c>
      <c r="J36" s="23">
        <f si="96" t="shared"/>
        <v>42.444161153819245</v>
      </c>
      <c r="K36" s="21">
        <v>6</v>
      </c>
      <c r="L36" s="28">
        <f si="97" t="shared"/>
        <v>4.0890328664565754</v>
      </c>
      <c r="M36" s="21"/>
      <c r="N36" s="21"/>
    </row>
    <row ht="18" customHeight="1" r="37">
      <c r="A37" s="17" t="s">
        <v>45</v>
      </c>
      <c r="B37" s="18">
        <v>1037.9473499999999</v>
      </c>
      <c r="C37" s="24">
        <f si="90" t="shared"/>
        <v>0.0059199999998327257</v>
      </c>
      <c r="D37" s="23">
        <f si="91" t="shared"/>
        <v>28.415999999197084</v>
      </c>
      <c r="E37" s="35">
        <v>306.95848000000001</v>
      </c>
      <c r="F37" s="24">
        <f si="92" t="shared"/>
        <v>0.0040000000000190994</v>
      </c>
      <c r="G37" s="23">
        <f si="93" t="shared"/>
        <v>19.200000000091677</v>
      </c>
      <c r="H37" s="20">
        <f si="94" t="shared"/>
        <v>0.67567567569799369</v>
      </c>
      <c r="I37" s="26">
        <f si="95" t="shared"/>
        <v>0.82858896868284171</v>
      </c>
      <c r="J37" s="23">
        <f si="96" t="shared"/>
        <v>34.29444643025878</v>
      </c>
      <c r="K37" s="21">
        <v>6</v>
      </c>
      <c r="L37" s="28">
        <f si="97" t="shared"/>
        <v>3.3038965732426573</v>
      </c>
      <c r="M37" s="21"/>
      <c r="N37" s="21"/>
    </row>
    <row ht="18" customHeight="1" r="38">
      <c r="A38" s="17" t="s">
        <v>46</v>
      </c>
      <c r="B38" s="18">
        <v>1037.9533100000001</v>
      </c>
      <c r="C38" s="24">
        <f si="90" t="shared"/>
        <v>0.0059600000001864828</v>
      </c>
      <c r="D38" s="23">
        <f si="91" t="shared"/>
        <v>28.608000000895117</v>
      </c>
      <c r="E38" s="35">
        <v>306.96107999999998</v>
      </c>
      <c r="F38" s="24">
        <f si="92" t="shared"/>
        <v>0.0025999999999726242</v>
      </c>
      <c r="G38" s="23">
        <f si="93" t="shared"/>
        <v>12.479999999868596</v>
      </c>
      <c r="H38" s="20">
        <f si="94" t="shared"/>
        <v>0.43624161072001216</v>
      </c>
      <c r="I38" s="26">
        <f si="95" t="shared"/>
        <v>0.91658037247888668</v>
      </c>
      <c r="J38" s="23">
        <f si="96" t="shared"/>
        <v>31.211665512239733</v>
      </c>
      <c r="K38" s="21">
        <v>6</v>
      </c>
      <c r="L38" s="28">
        <f si="97" t="shared"/>
        <v>3.0069041919306101</v>
      </c>
      <c r="M38" s="21"/>
      <c r="N38" s="21"/>
    </row>
    <row ht="18" customHeight="1" r="39">
      <c r="A39" s="17" t="s">
        <v>47</v>
      </c>
      <c r="B39" s="18">
        <v>1037.95867</v>
      </c>
      <c r="C39" s="24">
        <f si="90" t="shared"/>
        <v>0.0053599999998823478</v>
      </c>
      <c r="D39" s="23">
        <f si="91" t="shared"/>
        <v>25.727999999435269</v>
      </c>
      <c r="E39" s="35">
        <v>306.96276</v>
      </c>
      <c r="F39" s="24">
        <f si="92" t="shared"/>
        <v>0.0016800000000216642</v>
      </c>
      <c r="G39" s="23">
        <f si="93" t="shared"/>
        <v>8.064000000103988</v>
      </c>
      <c r="H39" s="20">
        <f si="94" t="shared"/>
        <v>0.31343283583181719</v>
      </c>
      <c r="I39" s="26">
        <f si="95" t="shared"/>
        <v>0.95422621392263307</v>
      </c>
      <c r="J39" s="23">
        <f si="96" t="shared"/>
        <v>26.962160150340669</v>
      </c>
      <c r="K39" s="21">
        <v>6</v>
      </c>
      <c r="L39" s="28">
        <f si="97" t="shared"/>
        <v>2.5975106117861917</v>
      </c>
      <c r="M39" s="21"/>
      <c r="N39" s="21"/>
    </row>
    <row ht="18" customHeight="1" r="40">
      <c r="A40" s="17" t="s">
        <v>48</v>
      </c>
      <c r="B40" s="18">
        <v>1037.96363</v>
      </c>
      <c r="C40" s="24">
        <f si="90" t="shared"/>
        <v>0.004959999999982756</v>
      </c>
      <c r="D40" s="23">
        <f si="91" t="shared"/>
        <v>23.807999999917229</v>
      </c>
      <c r="E40" s="35">
        <v>306.96499999999997</v>
      </c>
      <c r="F40" s="24">
        <f si="92" t="shared"/>
        <v>0.0022399999999720421</v>
      </c>
      <c r="G40" s="23">
        <f si="93" t="shared"/>
        <v>10.751999999865802</v>
      </c>
      <c r="H40" s="20">
        <f si="94" t="shared"/>
        <v>0.45161290322173986</v>
      </c>
      <c r="I40" s="26">
        <f si="95" t="shared"/>
        <v>0.91137059966006495</v>
      </c>
      <c r="J40" s="23">
        <f si="96" t="shared"/>
        <v>26.123291676072771</v>
      </c>
      <c r="K40" s="21">
        <v>6</v>
      </c>
      <c r="L40" s="28">
        <f si="97" t="shared"/>
        <v>2.5166947664809998</v>
      </c>
      <c r="M40" s="21"/>
      <c r="N40" s="21"/>
    </row>
    <row ht="18" customHeight="1" r="41">
      <c r="A41" s="17" t="s">
        <v>49</v>
      </c>
      <c r="B41" s="18">
        <v>1037.9688799999999</v>
      </c>
      <c r="C41" s="24">
        <f si="90" t="shared"/>
        <v>0.0052499999999326974</v>
      </c>
      <c r="D41" s="23">
        <f si="91" t="shared"/>
        <v>25.199999999676947</v>
      </c>
      <c r="E41" s="35">
        <v>306.96776</v>
      </c>
      <c r="F41" s="24">
        <f si="92" t="shared"/>
        <v>0.0027600000000234104</v>
      </c>
      <c r="G41" s="23">
        <f si="93" t="shared"/>
        <v>13.24800000011237</v>
      </c>
      <c r="H41" s="20">
        <f si="94" t="shared"/>
        <v>0.52571428572548429</v>
      </c>
      <c r="I41" s="26">
        <f si="95" t="shared"/>
        <v>0.88513755708691</v>
      </c>
      <c r="J41" s="23">
        <f si="96" t="shared"/>
        <v>28.47015110579316</v>
      </c>
      <c r="K41" s="21">
        <v>6</v>
      </c>
      <c r="L41" s="28">
        <f si="97" t="shared"/>
        <v>2.7427891238721731</v>
      </c>
      <c r="M41" s="21"/>
      <c r="N41" s="21"/>
    </row>
    <row ht="18" customHeight="1" r="42">
      <c r="A42" s="29"/>
      <c r="B42" s="29"/>
      <c r="C42" s="20">
        <f>SUM(C18:C41)</f>
        <v>0.17795999999998457</v>
      </c>
      <c r="D42" s="23">
        <f>SUM(D18:D41)</f>
        <v>854.20799999992596</v>
      </c>
      <c r="E42" s="20"/>
      <c r="F42" s="20">
        <f>SUM(F18:F41)</f>
        <v>0.11572000000001026</v>
      </c>
      <c r="G42" s="23">
        <f>SUM(G18:G41)</f>
        <v>555.45600000004924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98" t="shared">B845-B844</f>
        <v>0</v>
      </c>
    </row>
    <row ht="12.75" customHeight="1" r="846">
      <c r="C846" s="34">
        <f si="98" t="shared"/>
        <v>0</v>
      </c>
    </row>
    <row ht="12.75" customHeight="1" r="847">
      <c r="C847" s="34">
        <f si="98" t="shared"/>
        <v>0</v>
      </c>
    </row>
    <row ht="12.75" customHeight="1" r="848">
      <c r="C848" s="34">
        <f si="98" t="shared"/>
        <v>0</v>
      </c>
    </row>
    <row ht="12.75" customHeight="1" r="849">
      <c r="C849" s="34">
        <f si="98" t="shared"/>
        <v>0</v>
      </c>
    </row>
    <row ht="12.75" customHeight="1" r="850">
      <c r="C850" s="34">
        <f si="98" t="shared"/>
        <v>0</v>
      </c>
    </row>
    <row ht="12.75" customHeight="1" r="851">
      <c r="C851" s="34">
        <f si="98" t="shared"/>
        <v>0</v>
      </c>
    </row>
    <row ht="12.75" customHeight="1" r="852">
      <c r="C852" s="34">
        <f si="98" t="shared"/>
        <v>0</v>
      </c>
    </row>
    <row ht="12.75" customHeight="1" r="853">
      <c r="C853" s="34">
        <f si="98" t="shared"/>
        <v>0</v>
      </c>
    </row>
    <row ht="12.75" customHeight="1" r="854">
      <c r="C854" s="34">
        <f si="98" t="shared"/>
        <v>0</v>
      </c>
    </row>
    <row ht="12.75" customHeight="1" r="855">
      <c r="C855" s="34">
        <f si="98" t="shared"/>
        <v>0</v>
      </c>
    </row>
    <row ht="12.75" customHeight="1" r="856">
      <c r="C856" s="34">
        <f si="98" t="shared"/>
        <v>0</v>
      </c>
    </row>
    <row ht="12.75" customHeight="1" r="857">
      <c r="C857" s="34">
        <f si="98" t="shared"/>
        <v>0</v>
      </c>
    </row>
    <row ht="12.75" customHeight="1" r="858">
      <c r="C858" s="34">
        <f si="98" t="shared"/>
        <v>0</v>
      </c>
    </row>
    <row ht="12.75" customHeight="1" r="859">
      <c r="C859" s="34">
        <f si="98" t="shared"/>
        <v>0</v>
      </c>
    </row>
    <row ht="12.75" customHeight="1" r="860">
      <c r="C860" s="34">
        <f si="98" t="shared"/>
        <v>0</v>
      </c>
    </row>
    <row ht="12.75" customHeight="1" r="861">
      <c r="C861" s="34">
        <f si="98" t="shared"/>
        <v>0</v>
      </c>
    </row>
    <row ht="12.75" customHeight="1" r="862">
      <c r="C862" s="34">
        <f si="98" t="shared"/>
        <v>0</v>
      </c>
    </row>
    <row ht="12.75" customHeight="1" r="863">
      <c r="C863" s="34">
        <f si="98" t="shared"/>
        <v>0</v>
      </c>
    </row>
    <row ht="12.75" customHeight="1" r="864">
      <c r="C864" s="34">
        <f si="98" t="shared"/>
        <v>0</v>
      </c>
    </row>
    <row ht="12.75" customHeight="1" r="865">
      <c r="C865" s="34">
        <f si="98" t="shared"/>
        <v>0</v>
      </c>
    </row>
    <row ht="12.75" customHeight="1" r="866">
      <c r="C866" s="34">
        <f si="98" t="shared"/>
        <v>0</v>
      </c>
    </row>
    <row ht="12.75" customHeight="1" r="867">
      <c r="C867" s="34">
        <f si="98" t="shared"/>
        <v>0</v>
      </c>
    </row>
    <row ht="12.75" customHeight="1" r="868">
      <c r="C868" s="34">
        <f si="98" t="shared"/>
        <v>0</v>
      </c>
    </row>
    <row ht="12.75" customHeight="1" r="869">
      <c r="C869" s="34">
        <f si="98" t="shared"/>
        <v>0</v>
      </c>
    </row>
    <row ht="12.75" customHeight="1" r="870">
      <c r="C870" s="34">
        <f si="98" t="shared"/>
        <v>0</v>
      </c>
    </row>
    <row ht="12.75" customHeight="1" r="871">
      <c r="C871" s="34">
        <f si="98" t="shared"/>
        <v>0</v>
      </c>
    </row>
    <row ht="12.75" customHeight="1" r="872">
      <c r="C872" s="34">
        <f si="98" t="shared"/>
        <v>0</v>
      </c>
    </row>
    <row ht="12.75" customHeight="1" r="873">
      <c r="C873" s="34">
        <f si="98" t="shared"/>
        <v>0</v>
      </c>
    </row>
    <row ht="12.75" customHeight="1" r="874">
      <c r="C874" s="34">
        <f si="98" t="shared"/>
        <v>0</v>
      </c>
    </row>
    <row ht="12.75" customHeight="1" r="875">
      <c r="C875" s="34">
        <f si="98" t="shared"/>
        <v>0</v>
      </c>
    </row>
    <row ht="12.75" customHeight="1" r="876">
      <c r="C876" s="34">
        <f si="98" t="shared"/>
        <v>0</v>
      </c>
    </row>
    <row ht="12.75" customHeight="1" r="877">
      <c r="C877" s="34">
        <f si="98" t="shared"/>
        <v>0</v>
      </c>
    </row>
    <row ht="12.75" customHeight="1" r="878">
      <c r="C878" s="34">
        <f si="98" t="shared"/>
        <v>0</v>
      </c>
    </row>
    <row ht="12.75" customHeight="1" r="879">
      <c r="C879" s="34">
        <f si="98" t="shared"/>
        <v>0</v>
      </c>
    </row>
    <row ht="12.75" customHeight="1" r="880">
      <c r="C880" s="34">
        <f si="98" t="shared"/>
        <v>0</v>
      </c>
    </row>
    <row ht="12.75" customHeight="1" r="881">
      <c r="C881" s="34">
        <f si="98" t="shared"/>
        <v>0</v>
      </c>
    </row>
    <row ht="12.75" customHeight="1" r="882">
      <c r="C882" s="34">
        <f si="98" t="shared"/>
        <v>0</v>
      </c>
    </row>
    <row ht="12.75" customHeight="1" r="883">
      <c r="C883" s="34">
        <f si="98" t="shared"/>
        <v>0</v>
      </c>
    </row>
    <row ht="12.75" customHeight="1" r="884">
      <c r="C884" s="34">
        <f si="98" t="shared"/>
        <v>0</v>
      </c>
    </row>
    <row ht="12.75" customHeight="1" r="885">
      <c r="C885" s="34">
        <f si="98" t="shared"/>
        <v>0</v>
      </c>
    </row>
    <row ht="12.75" customHeight="1" r="886">
      <c r="C886" s="34">
        <f si="98" t="shared"/>
        <v>0</v>
      </c>
    </row>
    <row ht="12.75" customHeight="1" r="887">
      <c r="C887" s="34">
        <f si="98" t="shared"/>
        <v>0</v>
      </c>
    </row>
    <row ht="12.75" customHeight="1" r="888">
      <c r="C888" s="34">
        <f si="98" t="shared"/>
        <v>0</v>
      </c>
    </row>
    <row ht="12.75" customHeight="1" r="889">
      <c r="C889" s="34">
        <f si="98" t="shared"/>
        <v>0</v>
      </c>
    </row>
    <row ht="12.75" customHeight="1" r="890">
      <c r="C890" s="34">
        <f si="98" t="shared"/>
        <v>0</v>
      </c>
    </row>
    <row ht="12.75" customHeight="1" r="891">
      <c r="C891" s="34">
        <f si="98" t="shared"/>
        <v>0</v>
      </c>
    </row>
    <row ht="12.75" customHeight="1" r="892">
      <c r="C892" s="34">
        <f si="98" t="shared"/>
        <v>0</v>
      </c>
    </row>
    <row ht="12.75" customHeight="1" r="893">
      <c r="C893" s="34">
        <f si="98" t="shared"/>
        <v>0</v>
      </c>
    </row>
    <row ht="12.75" customHeight="1" r="894">
      <c r="C894" s="34">
        <f si="98" t="shared"/>
        <v>0</v>
      </c>
    </row>
    <row ht="12.75" customHeight="1" r="895">
      <c r="C895" s="34">
        <f si="98" t="shared"/>
        <v>0</v>
      </c>
    </row>
    <row ht="12.75" customHeight="1" r="896">
      <c r="C896" s="34">
        <f si="98" t="shared"/>
        <v>0</v>
      </c>
    </row>
    <row ht="12.75" customHeight="1" r="897">
      <c r="C897" s="34">
        <f si="98" t="shared"/>
        <v>0</v>
      </c>
    </row>
    <row ht="12.75" customHeight="1" r="898">
      <c r="C898" s="34">
        <f si="98" t="shared"/>
        <v>0</v>
      </c>
    </row>
    <row ht="12.75" customHeight="1" r="899">
      <c r="C899" s="34">
        <f si="98" t="shared"/>
        <v>0</v>
      </c>
    </row>
    <row ht="12.75" customHeight="1" r="900">
      <c r="C900" s="34">
        <f si="98" t="shared"/>
        <v>0</v>
      </c>
    </row>
    <row ht="12.75" customHeight="1" r="901">
      <c r="C901" s="34">
        <f si="98" t="shared"/>
        <v>0</v>
      </c>
    </row>
    <row ht="12.75" customHeight="1" r="902">
      <c r="C902" s="34">
        <f si="98" t="shared"/>
        <v>0</v>
      </c>
    </row>
    <row ht="12.75" customHeight="1" r="903">
      <c r="C903" s="34">
        <f si="98" t="shared"/>
        <v>0</v>
      </c>
    </row>
    <row ht="12.75" customHeight="1" r="904">
      <c r="C904" s="34">
        <f si="98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74791700000000005" right="0.74791700000000005" top="0.98402800000000012" bottom="0.98402800000000012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G12" activeCellId="0" sqref="G12:L12"/>
    </sheetView>
  </sheetViews>
  <sheetFormatPr customHeight="1" defaultColWidth="8" defaultRowHeight="12.75"/>
  <cols>
    <col customWidth="1" min="1" max="1" style="1" width="7.5703100000000001"/>
    <col customWidth="1" min="2" max="2" style="1" width="10.855499999999999"/>
    <col customWidth="1" min="3" max="3" style="1" width="9"/>
    <col customWidth="1" min="4" max="4" style="1" width="10.5703"/>
    <col customWidth="1" min="5" max="5" style="1" width="10.140599999999999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3"/>
      <c r="D2" s="3"/>
      <c r="E2" s="3"/>
      <c r="F2" s="3"/>
      <c r="G2" s="3"/>
      <c r="H2" s="3"/>
      <c r="I2" s="2"/>
      <c r="J2" s="1"/>
    </row>
    <row ht="12.75" customHeight="1" r="3">
      <c r="A3" s="2"/>
      <c r="B3" s="2"/>
      <c r="C3" s="3"/>
      <c r="D3" s="3"/>
      <c r="E3" s="3"/>
      <c r="F3" s="3"/>
      <c r="G3" s="3"/>
      <c r="H3" s="3"/>
      <c r="I3" s="2"/>
      <c r="J3" s="1"/>
    </row>
    <row ht="12.75" customHeight="1" r="4">
      <c r="A4" s="2"/>
      <c r="B4" s="2"/>
      <c r="C4" s="3"/>
      <c r="D4" s="3"/>
      <c r="E4" s="3"/>
      <c r="F4" s="3"/>
      <c r="G4" s="3"/>
      <c r="H4" s="3"/>
      <c r="I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84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2"/>
      <c r="B7" s="2" t="s">
        <v>100</v>
      </c>
      <c r="C7" s="2"/>
      <c r="D7" s="2"/>
      <c r="E7" s="2"/>
      <c r="F7" s="2"/>
      <c r="G7" s="2"/>
      <c r="H7" s="2"/>
      <c r="I7" s="2"/>
      <c r="J7" s="1"/>
    </row>
    <row ht="12.75" customHeight="1" r="8">
      <c r="A8" s="4"/>
      <c r="B8" s="2" t="s">
        <v>76</v>
      </c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4"/>
      <c r="G9" s="4"/>
      <c r="H9" s="2"/>
      <c r="I9" s="2"/>
      <c r="J9" s="1"/>
    </row>
    <row ht="12.75" customHeight="1" r="10">
      <c r="A10" s="4"/>
      <c r="B10" s="2"/>
      <c r="C10" s="4"/>
      <c r="D10" s="4"/>
      <c r="E10" s="4"/>
      <c r="F10" s="4"/>
      <c r="G10" s="2"/>
      <c r="H10" s="5" t="s">
        <v>4</v>
      </c>
      <c r="I10" s="3"/>
      <c r="J10" s="3"/>
      <c r="K10" s="3"/>
      <c r="L10" s="2"/>
    </row>
    <row ht="12.75" customHeight="1" r="11">
      <c r="A11" s="4"/>
      <c r="B11" s="2"/>
      <c r="C11" s="4"/>
      <c r="D11" s="4"/>
      <c r="E11" s="4"/>
      <c r="F11" s="4"/>
      <c r="G11" s="6" t="s">
        <v>5</v>
      </c>
      <c r="H11" s="6"/>
      <c r="I11" s="6"/>
      <c r="J11" s="6"/>
      <c r="K11" s="6"/>
      <c r="L11" s="6"/>
    </row>
    <row ht="12.75" customHeight="1" r="12">
      <c r="A12" s="4"/>
      <c r="B12" s="2"/>
      <c r="C12" s="4"/>
      <c r="D12" s="4"/>
      <c r="E12" s="4"/>
      <c r="F12" s="4"/>
      <c r="G12" s="6" t="s">
        <v>6</v>
      </c>
      <c r="H12" s="6"/>
      <c r="I12" s="6"/>
      <c r="J12" s="6"/>
      <c r="K12" s="6"/>
      <c r="L12" s="6"/>
    </row>
    <row ht="12.75" customHeight="1" r="13">
      <c r="A13" s="49"/>
      <c r="B13" s="49"/>
      <c r="C13" s="50"/>
      <c r="D13" s="50"/>
      <c r="E13" s="50"/>
      <c r="F13" s="50"/>
      <c r="G13" s="6" t="s">
        <v>7</v>
      </c>
      <c r="H13" s="6"/>
      <c r="I13" s="6"/>
      <c r="J13" s="6"/>
      <c r="K13" s="6"/>
      <c r="L13" s="6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101</v>
      </c>
      <c r="C15" s="9"/>
      <c r="D15" s="9"/>
      <c r="E15" s="10" t="s">
        <v>102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22">
        <v>21952.981960000001</v>
      </c>
      <c r="C17" s="17"/>
      <c r="D17" s="17"/>
      <c r="E17" s="17">
        <v>15872.830679999999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24">
        <v>21953.065320000002</v>
      </c>
      <c r="C18" s="24">
        <f ref="C18:C41" si="99" t="shared">B18-B17</f>
        <v>0.083360000000539003</v>
      </c>
      <c r="D18" s="23">
        <f ref="D18:D41" si="100" t="shared">C18*2400</f>
        <v>200.06400000129361</v>
      </c>
      <c r="E18" s="17">
        <v>15872.92488</v>
      </c>
      <c r="F18" s="24">
        <f ref="F18:F41" si="101" t="shared">E18-E17</f>
        <v>0.09420000000136497</v>
      </c>
      <c r="G18" s="23">
        <f ref="G18:G41" si="102" t="shared">F18*2400</f>
        <v>226.08000000327593</v>
      </c>
      <c r="H18" s="20">
        <f ref="H18:H42" si="103" t="shared">G18/D18</f>
        <v>1.1300383877249984</v>
      </c>
      <c r="I18" s="26">
        <f ref="I18:I42" si="104" t="shared">1/SQRT(1+H18*H18)</f>
        <v>0.66270423744181606</v>
      </c>
      <c r="J18" s="23">
        <f ref="J18:J42" si="105" t="shared">SQRT(D18*D18+G18*G18)</f>
        <v>301.89032859301545</v>
      </c>
      <c r="K18" s="21">
        <v>6</v>
      </c>
      <c r="L18" s="28">
        <f ref="L18:L41" si="106" t="shared">D18/I18/K18/1.73</f>
        <v>29.083846685261612</v>
      </c>
      <c r="M18" s="21"/>
      <c r="N18" s="21"/>
    </row>
    <row ht="18" customHeight="1" r="19">
      <c r="A19" s="17" t="s">
        <v>27</v>
      </c>
      <c r="B19" s="24">
        <v>21953.14632</v>
      </c>
      <c r="C19" s="24">
        <f si="99" t="shared"/>
        <v>0.080999999998311978</v>
      </c>
      <c r="D19" s="23">
        <f si="100" t="shared"/>
        <v>194.39999999594875</v>
      </c>
      <c r="E19" s="17">
        <v>15873.01928</v>
      </c>
      <c r="F19" s="24">
        <f si="101" t="shared"/>
        <v>0.094399999999950523</v>
      </c>
      <c r="G19" s="23">
        <f si="102" t="shared"/>
        <v>226.55999999988126</v>
      </c>
      <c r="H19" s="20">
        <f si="103" t="shared"/>
        <v>1.1654320987891087</v>
      </c>
      <c r="I19" s="26">
        <f si="104" t="shared"/>
        <v>0.65118852356332702</v>
      </c>
      <c r="J19" s="23">
        <f si="105" t="shared"/>
        <v>298.53105968788418</v>
      </c>
      <c r="K19" s="21">
        <v>6</v>
      </c>
      <c r="L19" s="28">
        <f si="106" t="shared"/>
        <v>28.760217696327956</v>
      </c>
      <c r="M19" s="21"/>
      <c r="N19" s="21"/>
    </row>
    <row ht="18" customHeight="1" r="20">
      <c r="A20" s="17" t="s">
        <v>28</v>
      </c>
      <c r="B20" s="24">
        <v>21953.227719999999</v>
      </c>
      <c r="C20" s="24">
        <f si="99" t="shared"/>
        <v>0.081399999999121064</v>
      </c>
      <c r="D20" s="23">
        <f si="100" t="shared"/>
        <v>195.35999999789055</v>
      </c>
      <c r="E20" s="17">
        <v>15873.11664</v>
      </c>
      <c r="F20" s="24">
        <f si="101" t="shared"/>
        <v>0.0973599999997532</v>
      </c>
      <c r="G20" s="23">
        <f si="102" t="shared"/>
        <v>233.66399999940768</v>
      </c>
      <c r="H20" s="20">
        <f si="103" t="shared"/>
        <v>1.1960687960786789</v>
      </c>
      <c r="I20" s="26">
        <f si="104" t="shared"/>
        <v>0.64142368060794375</v>
      </c>
      <c r="J20" s="23">
        <f si="105" t="shared"/>
        <v>304.57247822956526</v>
      </c>
      <c r="K20" s="21">
        <v>6</v>
      </c>
      <c r="L20" s="28">
        <f si="106" t="shared"/>
        <v>29.342242604004362</v>
      </c>
      <c r="M20" s="21"/>
      <c r="N20" s="21"/>
    </row>
    <row ht="18" customHeight="1" r="21">
      <c r="A21" s="17" t="s">
        <v>29</v>
      </c>
      <c r="B21" s="24">
        <v>21953.306079999998</v>
      </c>
      <c r="C21" s="24">
        <f si="99" t="shared"/>
        <v>0.078359999999520369</v>
      </c>
      <c r="D21" s="23">
        <f si="100" t="shared"/>
        <v>188.06399999884889</v>
      </c>
      <c r="E21" s="17">
        <v>15873.21392</v>
      </c>
      <c r="F21" s="24">
        <f si="101" t="shared"/>
        <v>0.09727999999995518</v>
      </c>
      <c r="G21" s="23">
        <f si="102" t="shared"/>
        <v>233.47199999989243</v>
      </c>
      <c r="H21" s="20">
        <f si="103" t="shared"/>
        <v>1.2414497192515392</v>
      </c>
      <c r="I21" s="26">
        <f si="104" t="shared"/>
        <v>0.62730795997034261</v>
      </c>
      <c r="J21" s="23">
        <f si="105" t="shared"/>
        <v>299.79533498624824</v>
      </c>
      <c r="K21" s="21">
        <v>6</v>
      </c>
      <c r="L21" s="28">
        <f si="106" t="shared"/>
        <v>28.882016858020066</v>
      </c>
      <c r="M21" s="21"/>
      <c r="N21" s="21"/>
    </row>
    <row ht="18" customHeight="1" r="22">
      <c r="A22" s="17" t="s">
        <v>30</v>
      </c>
      <c r="B22" s="24">
        <v>21953.383279999998</v>
      </c>
      <c r="C22" s="24">
        <f si="99" t="shared"/>
        <v>0.077199999999720603</v>
      </c>
      <c r="D22" s="23">
        <f si="100" t="shared"/>
        <v>185.27999999932945</v>
      </c>
      <c r="E22" s="17">
        <v>15873.31056</v>
      </c>
      <c r="F22" s="24">
        <f si="101" t="shared"/>
        <v>0.096639999999752035</v>
      </c>
      <c r="G22" s="23">
        <f si="102" t="shared"/>
        <v>231.93599999940488</v>
      </c>
      <c r="H22" s="20">
        <f si="103" t="shared"/>
        <v>1.2518134715039091</v>
      </c>
      <c r="I22" s="26">
        <f si="104" t="shared"/>
        <v>0.62414276207305008</v>
      </c>
      <c r="J22" s="23">
        <f si="105" t="shared"/>
        <v>296.85516080316921</v>
      </c>
      <c r="K22" s="21">
        <v>6</v>
      </c>
      <c r="L22" s="28">
        <f si="106" t="shared"/>
        <v>28.598763083156957</v>
      </c>
      <c r="M22" s="21"/>
      <c r="N22" s="21"/>
    </row>
    <row ht="18" customHeight="1" r="23">
      <c r="A23" s="17" t="s">
        <v>31</v>
      </c>
      <c r="B23" s="24">
        <v>21953.463080000001</v>
      </c>
      <c r="C23" s="24">
        <f si="99" t="shared"/>
        <v>0.079800000003160676</v>
      </c>
      <c r="D23" s="23">
        <f si="100" t="shared"/>
        <v>191.52000000758562</v>
      </c>
      <c r="E23" s="17">
        <v>15873.4064</v>
      </c>
      <c r="F23" s="24">
        <f si="101" t="shared"/>
        <v>0.095839999999952852</v>
      </c>
      <c r="G23" s="23">
        <f si="102" t="shared"/>
        <v>230.01599999988684</v>
      </c>
      <c r="H23" s="20">
        <f si="103" t="shared"/>
        <v>1.2010025062175047</v>
      </c>
      <c r="I23" s="26">
        <f si="104" t="shared"/>
        <v>0.63986886739590432</v>
      </c>
      <c r="J23" s="23">
        <f si="105" t="shared"/>
        <v>299.31132731464334</v>
      </c>
      <c r="K23" s="21">
        <v>6</v>
      </c>
      <c r="L23" s="28">
        <f si="106" t="shared"/>
        <v>28.835387987923252</v>
      </c>
      <c r="M23" s="21"/>
      <c r="N23" s="21"/>
    </row>
    <row ht="18" customHeight="1" r="24">
      <c r="A24" s="17" t="s">
        <v>32</v>
      </c>
      <c r="B24" s="24">
        <v>21953.58728</v>
      </c>
      <c r="C24" s="24">
        <f si="99" t="shared"/>
        <v>0.12419999999838183</v>
      </c>
      <c r="D24" s="23">
        <f si="100" t="shared"/>
        <v>298.07999999611638</v>
      </c>
      <c r="E24" s="17">
        <v>15873.531800000001</v>
      </c>
      <c r="F24" s="24">
        <f si="101" t="shared"/>
        <v>0.12540000000080909</v>
      </c>
      <c r="G24" s="23">
        <f si="102" t="shared"/>
        <v>300.96000000194181</v>
      </c>
      <c r="H24" s="20">
        <f si="103" t="shared"/>
        <v>1.0096618357684612</v>
      </c>
      <c r="I24" s="26">
        <f si="104" t="shared"/>
        <v>0.70369909677684306</v>
      </c>
      <c r="J24" s="23">
        <f si="105" t="shared"/>
        <v>423.59014152698779</v>
      </c>
      <c r="K24" s="21">
        <v>6</v>
      </c>
      <c r="L24" s="28">
        <f si="106" t="shared"/>
        <v>40.808298798361051</v>
      </c>
      <c r="M24" s="21"/>
      <c r="N24" s="21"/>
    </row>
    <row ht="18" customHeight="1" r="25">
      <c r="A25" s="17" t="s">
        <v>33</v>
      </c>
      <c r="B25" s="24">
        <v>21953.765439999999</v>
      </c>
      <c r="C25" s="24">
        <f si="99" t="shared"/>
        <v>0.17815999999947962</v>
      </c>
      <c r="D25" s="23">
        <f si="100" t="shared"/>
        <v>427.5839999987511</v>
      </c>
      <c r="E25" s="17">
        <v>15873.68144</v>
      </c>
      <c r="F25" s="24">
        <f si="101" t="shared"/>
        <v>0.14963999999963562</v>
      </c>
      <c r="G25" s="23">
        <f si="102" t="shared"/>
        <v>359.13599999912549</v>
      </c>
      <c r="H25" s="20">
        <f si="103" t="shared"/>
        <v>0.83991917377678882</v>
      </c>
      <c r="I25" s="26">
        <f si="104" t="shared"/>
        <v>0.76573534520122255</v>
      </c>
      <c r="J25" s="23">
        <f si="105" t="shared"/>
        <v>558.39658268143432</v>
      </c>
      <c r="K25" s="21">
        <v>6</v>
      </c>
      <c r="L25" s="28">
        <f si="106" t="shared"/>
        <v>53.795431857556288</v>
      </c>
      <c r="M25" s="21"/>
      <c r="N25" s="21"/>
    </row>
    <row ht="18" customHeight="1" r="26">
      <c r="A26" s="17" t="s">
        <v>34</v>
      </c>
      <c r="B26" s="24">
        <v>21954.013999999999</v>
      </c>
      <c r="C26" s="24">
        <f si="99" t="shared"/>
        <v>0.24855999999999767</v>
      </c>
      <c r="D26" s="23">
        <f si="100" t="shared"/>
        <v>596.54399999999441</v>
      </c>
      <c r="E26" s="17">
        <v>15873.8616</v>
      </c>
      <c r="F26" s="24">
        <f si="101" t="shared"/>
        <v>0.18015999999988708</v>
      </c>
      <c r="G26" s="23">
        <f si="102" t="shared"/>
        <v>432.38399999972899</v>
      </c>
      <c r="H26" s="20">
        <f si="103" t="shared"/>
        <v>0.72481493401950747</v>
      </c>
      <c r="I26" s="26">
        <f si="104" t="shared"/>
        <v>0.8096816458152406</v>
      </c>
      <c r="J26" s="23">
        <f si="105" t="shared"/>
        <v>736.76364418431979</v>
      </c>
      <c r="K26" s="21">
        <v>6</v>
      </c>
      <c r="L26" s="28">
        <f si="106" t="shared"/>
        <v>70.979156472477825</v>
      </c>
      <c r="M26" s="21"/>
      <c r="N26" s="21"/>
    </row>
    <row ht="18" customHeight="1" r="27">
      <c r="A27" s="41" t="s">
        <v>35</v>
      </c>
      <c r="B27" s="24">
        <v>21954.284199999998</v>
      </c>
      <c r="C27" s="24">
        <f si="99" t="shared"/>
        <v>0.27019999999902211</v>
      </c>
      <c r="D27" s="23">
        <f si="100" t="shared"/>
        <v>648.47999999765307</v>
      </c>
      <c r="E27" s="17">
        <v>15874.04256</v>
      </c>
      <c r="F27" s="24">
        <f si="101" t="shared"/>
        <v>0.18095999999968626</v>
      </c>
      <c r="G27" s="23">
        <f si="102" t="shared"/>
        <v>434.30399999924703</v>
      </c>
      <c r="H27" s="20">
        <f si="103" t="shared"/>
        <v>0.66972612879474902</v>
      </c>
      <c r="I27" s="26">
        <f si="104" t="shared"/>
        <v>0.83087518803376603</v>
      </c>
      <c r="J27" s="23">
        <f si="105" t="shared"/>
        <v>780.47823468198146</v>
      </c>
      <c r="K27" s="21">
        <v>6</v>
      </c>
      <c r="L27" s="28">
        <f si="106" t="shared"/>
        <v>75.190581375913425</v>
      </c>
      <c r="M27" s="21"/>
      <c r="N27" s="21"/>
    </row>
    <row ht="18" customHeight="1" r="28">
      <c r="A28" s="17" t="s">
        <v>36</v>
      </c>
      <c r="B28" s="24">
        <v>21954.558560000001</v>
      </c>
      <c r="C28" s="24">
        <f si="99" t="shared"/>
        <v>0.27436000000307104</v>
      </c>
      <c r="D28" s="23">
        <f si="100" t="shared"/>
        <v>658.46400000737049</v>
      </c>
      <c r="E28" s="17">
        <v>15874.227339999999</v>
      </c>
      <c r="F28" s="24">
        <f si="101" t="shared"/>
        <v>0.18477999999959138</v>
      </c>
      <c r="G28" s="23">
        <f si="102" t="shared"/>
        <v>443.47199999901932</v>
      </c>
      <c r="H28" s="20">
        <f si="103" t="shared"/>
        <v>0.67349467851553824</v>
      </c>
      <c r="I28" s="26">
        <f si="104" t="shared"/>
        <v>0.82942720790865332</v>
      </c>
      <c r="J28" s="23">
        <f si="105" t="shared"/>
        <v>793.87798438351763</v>
      </c>
      <c r="K28" s="21">
        <v>6</v>
      </c>
      <c r="L28" s="28">
        <f si="106" t="shared"/>
        <v>76.481501385695339</v>
      </c>
      <c r="M28" s="21"/>
      <c r="N28" s="21"/>
    </row>
    <row ht="18" customHeight="1" r="29">
      <c r="A29" s="17" t="s">
        <v>37</v>
      </c>
      <c r="B29" s="24">
        <v>21954.856199999998</v>
      </c>
      <c r="C29" s="24">
        <f si="99" t="shared"/>
        <v>0.29763999999704538</v>
      </c>
      <c r="D29" s="23">
        <f si="100" t="shared"/>
        <v>714.33599999290891</v>
      </c>
      <c r="E29" s="17">
        <v>15874.438840000001</v>
      </c>
      <c r="F29" s="24">
        <f si="101" t="shared"/>
        <v>0.21150000000125146</v>
      </c>
      <c r="G29" s="23">
        <f si="102" t="shared"/>
        <v>507.60000000300352</v>
      </c>
      <c r="H29" s="20">
        <f si="103" t="shared"/>
        <v>0.71058997447705619</v>
      </c>
      <c r="I29" s="26">
        <f si="104" t="shared"/>
        <v>0.81515590641369196</v>
      </c>
      <c r="J29" s="23">
        <f si="105" t="shared"/>
        <v>876.31825319852737</v>
      </c>
      <c r="K29" s="21">
        <v>6</v>
      </c>
      <c r="L29" s="28">
        <f si="106" t="shared"/>
        <v>84.42372381488704</v>
      </c>
      <c r="M29" s="21"/>
      <c r="N29" s="21"/>
    </row>
    <row ht="18" customHeight="1" r="30">
      <c r="A30" s="17" t="s">
        <v>38</v>
      </c>
      <c r="B30" s="24">
        <v>21955.142879999999</v>
      </c>
      <c r="C30" s="24">
        <f si="99" t="shared"/>
        <v>0.28668000000106986</v>
      </c>
      <c r="D30" s="23">
        <f si="100" t="shared"/>
        <v>688.03200000256766</v>
      </c>
      <c r="E30" s="17">
        <v>15874.65856</v>
      </c>
      <c r="F30" s="24">
        <f si="101" t="shared"/>
        <v>0.2197199999991426</v>
      </c>
      <c r="G30" s="23">
        <f si="102" t="shared"/>
        <v>527.32799999794224</v>
      </c>
      <c r="H30" s="20">
        <f si="103" t="shared"/>
        <v>0.76642946839096771</v>
      </c>
      <c r="I30" s="26">
        <f si="104" t="shared"/>
        <v>0.79369725649183642</v>
      </c>
      <c r="J30" s="23">
        <f si="105" t="shared"/>
        <v>866.8695707021692</v>
      </c>
      <c r="K30" s="21">
        <v>6</v>
      </c>
      <c r="L30" s="28">
        <f si="106" t="shared"/>
        <v>83.513446117742689</v>
      </c>
      <c r="M30" s="21"/>
      <c r="N30" s="21"/>
    </row>
    <row ht="18" customHeight="1" r="31">
      <c r="A31" s="17" t="s">
        <v>39</v>
      </c>
      <c r="B31" s="24">
        <v>21955.440040000001</v>
      </c>
      <c r="C31" s="24">
        <f si="99" t="shared"/>
        <v>0.29716000000189524</v>
      </c>
      <c r="D31" s="23">
        <f si="100" t="shared"/>
        <v>713.18400000454858</v>
      </c>
      <c r="E31" s="17">
        <v>15874.86868</v>
      </c>
      <c r="F31" s="24">
        <f si="101" t="shared"/>
        <v>0.21011999999973341</v>
      </c>
      <c r="G31" s="23">
        <f si="102" t="shared"/>
        <v>504.28799999936018</v>
      </c>
      <c r="H31" s="20">
        <f si="103" t="shared"/>
        <v>0.70709382150489064</v>
      </c>
      <c r="I31" s="26">
        <f si="104" t="shared"/>
        <v>0.81650156911152116</v>
      </c>
      <c r="J31" s="23">
        <f si="105" t="shared"/>
        <v>873.46311015740253</v>
      </c>
      <c r="K31" s="21">
        <v>6</v>
      </c>
      <c r="L31" s="28">
        <f si="106" t="shared"/>
        <v>84.14866186487501</v>
      </c>
      <c r="M31" s="21"/>
      <c r="N31" s="21"/>
    </row>
    <row ht="18" customHeight="1" r="32">
      <c r="A32" s="17" t="s">
        <v>40</v>
      </c>
      <c r="B32" s="24">
        <v>21955.730319999999</v>
      </c>
      <c r="C32" s="24">
        <f si="99" t="shared"/>
        <v>0.2902799999974377</v>
      </c>
      <c r="D32" s="23">
        <f si="100" t="shared"/>
        <v>696.67199999385048</v>
      </c>
      <c r="E32" s="17">
        <v>15875.08692</v>
      </c>
      <c r="F32" s="24">
        <f si="101" t="shared"/>
        <v>0.21824000000015076</v>
      </c>
      <c r="G32" s="23">
        <f si="102" t="shared"/>
        <v>523.77600000036182</v>
      </c>
      <c r="H32" s="20">
        <f si="103" t="shared"/>
        <v>0.75182582335013493</v>
      </c>
      <c r="I32" s="26">
        <f si="104" t="shared"/>
        <v>0.799298953002333</v>
      </c>
      <c r="J32" s="23">
        <f si="105" t="shared"/>
        <v>871.603794021005</v>
      </c>
      <c r="K32" s="21">
        <v>6</v>
      </c>
      <c r="L32" s="28">
        <f si="106" t="shared"/>
        <v>83.969536996243264</v>
      </c>
      <c r="M32" s="21"/>
      <c r="N32" s="21"/>
    </row>
    <row ht="18" customHeight="1" r="33">
      <c r="A33" s="17" t="s">
        <v>41</v>
      </c>
      <c r="B33" s="24">
        <v>21956.007880000001</v>
      </c>
      <c r="C33" s="24">
        <f si="99" t="shared"/>
        <v>0.27756000000226777</v>
      </c>
      <c r="D33" s="23">
        <f si="100" t="shared"/>
        <v>666.14400000544265</v>
      </c>
      <c r="E33" s="17">
        <v>15875.302680000001</v>
      </c>
      <c r="F33" s="24">
        <f si="101" t="shared"/>
        <v>0.21576000000095519</v>
      </c>
      <c r="G33" s="23">
        <f si="102" t="shared"/>
        <v>517.82400000229245</v>
      </c>
      <c r="H33" s="20">
        <f si="103" t="shared"/>
        <v>0.77734543882112817</v>
      </c>
      <c r="I33" s="26">
        <f si="104" t="shared"/>
        <v>0.78951760696096307</v>
      </c>
      <c r="J33" s="23">
        <f si="105" t="shared"/>
        <v>843.73545837639494</v>
      </c>
      <c r="K33" s="21">
        <v>6</v>
      </c>
      <c r="L33" s="28">
        <f si="106" t="shared"/>
        <v>81.28472624050049</v>
      </c>
      <c r="M33" s="21"/>
      <c r="N33" s="21"/>
    </row>
    <row ht="18" customHeight="1" r="34">
      <c r="A34" s="17" t="s">
        <v>42</v>
      </c>
      <c r="B34" s="24">
        <v>21956.221160000001</v>
      </c>
      <c r="C34" s="24">
        <f si="99" t="shared"/>
        <v>0.21327999999994063</v>
      </c>
      <c r="D34" s="23">
        <f si="100" t="shared"/>
        <v>511.87199999985751</v>
      </c>
      <c r="E34" s="17">
        <v>15875.445320000001</v>
      </c>
      <c r="F34" s="24">
        <f si="101" t="shared"/>
        <v>0.14264000000002852</v>
      </c>
      <c r="G34" s="23">
        <f si="102" t="shared"/>
        <v>342.33600000006845</v>
      </c>
      <c r="H34" s="20">
        <f si="103" t="shared"/>
        <v>0.66879219804983225</v>
      </c>
      <c r="I34" s="26">
        <f si="104" t="shared"/>
        <v>0.83123394271540663</v>
      </c>
      <c r="J34" s="23">
        <f si="105" t="shared"/>
        <v>615.7977600478107</v>
      </c>
      <c r="K34" s="21">
        <v>6</v>
      </c>
      <c r="L34" s="28">
        <f si="106" t="shared"/>
        <v>59.325410409230308</v>
      </c>
      <c r="M34" s="21"/>
      <c r="N34" s="21"/>
    </row>
    <row ht="18" customHeight="1" r="35">
      <c r="A35" s="17" t="s">
        <v>43</v>
      </c>
      <c r="B35" s="24">
        <v>21956.392639999998</v>
      </c>
      <c r="C35" s="24">
        <f si="99" t="shared"/>
        <v>0.17147999999724561</v>
      </c>
      <c r="D35" s="23">
        <f si="100" t="shared"/>
        <v>411.55199999338947</v>
      </c>
      <c r="E35" s="17">
        <v>15875.56184</v>
      </c>
      <c r="F35" s="24">
        <f si="101" t="shared"/>
        <v>0.11651999999958207</v>
      </c>
      <c r="G35" s="23">
        <f si="102" t="shared"/>
        <v>279.64799999899697</v>
      </c>
      <c r="H35" s="20">
        <f si="103" t="shared"/>
        <v>0.67949615116313078</v>
      </c>
      <c r="I35" s="26">
        <f si="104" t="shared"/>
        <v>0.82712023416600011</v>
      </c>
      <c r="J35" s="23">
        <f si="105" t="shared"/>
        <v>497.57215818612468</v>
      </c>
      <c r="K35" s="21">
        <v>6</v>
      </c>
      <c r="L35" s="28">
        <f si="106" t="shared"/>
        <v>47.935660711572702</v>
      </c>
      <c r="M35" s="21"/>
      <c r="N35" s="21"/>
    </row>
    <row ht="18" customHeight="1" r="36">
      <c r="A36" s="17" t="s">
        <v>44</v>
      </c>
      <c r="B36" s="24">
        <v>21956.538960000002</v>
      </c>
      <c r="C36" s="24">
        <f si="99" t="shared"/>
        <v>0.14632000000347034</v>
      </c>
      <c r="D36" s="23">
        <f si="100" t="shared"/>
        <v>351.16800000832882</v>
      </c>
      <c r="E36" s="17">
        <v>15875.670120000001</v>
      </c>
      <c r="F36" s="24">
        <f si="101" t="shared"/>
        <v>0.10828000000037719</v>
      </c>
      <c r="G36" s="23">
        <f si="102" t="shared"/>
        <v>259.87200000090525</v>
      </c>
      <c r="H36" s="20">
        <f si="103" t="shared"/>
        <v>0.74002186985927454</v>
      </c>
      <c r="I36" s="26">
        <f si="104" t="shared"/>
        <v>0.803833493206079</v>
      </c>
      <c r="J36" s="23">
        <f si="105" t="shared"/>
        <v>436.86659361219205</v>
      </c>
      <c r="K36" s="21">
        <v>6</v>
      </c>
      <c r="L36" s="28">
        <f si="106" t="shared"/>
        <v>42.087340425066671</v>
      </c>
      <c r="M36" s="21"/>
      <c r="N36" s="21"/>
    </row>
    <row ht="18" customHeight="1" r="37">
      <c r="A37" s="17" t="s">
        <v>45</v>
      </c>
      <c r="B37" s="24">
        <v>21956.66692</v>
      </c>
      <c r="C37" s="24">
        <f si="99" t="shared"/>
        <v>0.12795999999798369</v>
      </c>
      <c r="D37" s="23">
        <f si="100" t="shared"/>
        <v>307.10399999516085</v>
      </c>
      <c r="E37" s="17">
        <v>15875.768760000001</v>
      </c>
      <c r="F37" s="24">
        <f si="101" t="shared"/>
        <v>0.098640000000159489</v>
      </c>
      <c r="G37" s="23">
        <f si="102" t="shared"/>
        <v>236.73600000038277</v>
      </c>
      <c r="H37" s="20">
        <f si="103" t="shared"/>
        <v>0.77086589560576579</v>
      </c>
      <c r="I37" s="26">
        <f si="104" t="shared"/>
        <v>0.79199772719767203</v>
      </c>
      <c r="J37" s="23">
        <f si="105" t="shared"/>
        <v>387.75868850253892</v>
      </c>
      <c r="K37" s="21">
        <v>6</v>
      </c>
      <c r="L37" s="28">
        <f si="106" t="shared"/>
        <v>37.356328372113566</v>
      </c>
      <c r="M37" s="21"/>
      <c r="N37" s="21"/>
    </row>
    <row ht="18" customHeight="1" r="38">
      <c r="A38" s="17" t="s">
        <v>46</v>
      </c>
      <c r="B38" s="24">
        <v>21956.7726</v>
      </c>
      <c r="C38" s="24">
        <f si="99" t="shared"/>
        <v>0.10568000000057509</v>
      </c>
      <c r="D38" s="23">
        <f si="100" t="shared"/>
        <v>253.63200000138022</v>
      </c>
      <c r="E38" s="17">
        <v>15875.86044</v>
      </c>
      <c r="F38" s="24">
        <f si="101" t="shared"/>
        <v>0.091679999999541906</v>
      </c>
      <c r="G38" s="23">
        <f si="102" t="shared"/>
        <v>220.03199999890057</v>
      </c>
      <c r="H38" s="20">
        <f si="103" t="shared"/>
        <v>0.86752460256475206</v>
      </c>
      <c r="I38" s="26">
        <f si="104" t="shared"/>
        <v>0.75536825303119548</v>
      </c>
      <c r="J38" s="23">
        <f si="105" t="shared"/>
        <v>335.77264994072448</v>
      </c>
      <c r="K38" s="21">
        <v>6</v>
      </c>
      <c r="L38" s="28">
        <f si="106" t="shared"/>
        <v>32.348039493326063</v>
      </c>
      <c r="M38" s="21"/>
      <c r="N38" s="21"/>
    </row>
    <row ht="18" customHeight="1" r="39">
      <c r="A39" s="17" t="s">
        <v>47</v>
      </c>
      <c r="B39" s="24">
        <v>21956.881119999998</v>
      </c>
      <c r="C39" s="24">
        <f si="99" t="shared"/>
        <v>0.10851999999795225</v>
      </c>
      <c r="D39" s="23">
        <f si="100" t="shared"/>
        <v>260.44799999508541</v>
      </c>
      <c r="E39" s="17">
        <v>15875.953</v>
      </c>
      <c r="F39" s="24">
        <f si="101" t="shared"/>
        <v>0.092559999999139109</v>
      </c>
      <c r="G39" s="23">
        <f si="102" t="shared"/>
        <v>222.14399999793386</v>
      </c>
      <c r="H39" s="20">
        <f si="103" t="shared"/>
        <v>0.85293033543020358</v>
      </c>
      <c r="I39" s="26">
        <f si="104" t="shared"/>
        <v>0.76083802445281146</v>
      </c>
      <c r="J39" s="23">
        <f si="105" t="shared"/>
        <v>342.317275983147</v>
      </c>
      <c r="K39" s="21">
        <v>6</v>
      </c>
      <c r="L39" s="28">
        <f si="106" t="shared"/>
        <v>32.978542965621095</v>
      </c>
      <c r="M39" s="21"/>
      <c r="N39" s="21"/>
    </row>
    <row ht="18" customHeight="1" r="40">
      <c r="A40" s="17" t="s">
        <v>48</v>
      </c>
      <c r="B40" s="24">
        <v>21956.98216</v>
      </c>
      <c r="C40" s="24">
        <f si="99" t="shared"/>
        <v>0.10104000000137603</v>
      </c>
      <c r="D40" s="23">
        <f si="100" t="shared"/>
        <v>242.49600000330247</v>
      </c>
      <c r="E40" s="17">
        <v>15876.047560000001</v>
      </c>
      <c r="F40" s="24">
        <f si="101" t="shared"/>
        <v>0.094560000001365552</v>
      </c>
      <c r="G40" s="23">
        <f si="102" t="shared"/>
        <v>226.94400000327732</v>
      </c>
      <c r="H40" s="20">
        <f si="103" t="shared"/>
        <v>0.93586698337369134</v>
      </c>
      <c r="I40" s="26">
        <f si="104" t="shared"/>
        <v>0.73013184745618254</v>
      </c>
      <c r="J40" s="23">
        <f si="105" t="shared"/>
        <v>332.12631505963088</v>
      </c>
      <c r="K40" s="21">
        <v>6</v>
      </c>
      <c r="L40" s="28">
        <f si="106" t="shared"/>
        <v>31.996754822700474</v>
      </c>
      <c r="M40" s="21"/>
      <c r="N40" s="21"/>
    </row>
    <row ht="18" customHeight="1" r="41">
      <c r="A41" s="17" t="s">
        <v>49</v>
      </c>
      <c r="B41" s="17">
        <v>21957.072240000001</v>
      </c>
      <c r="C41" s="24">
        <f si="99" t="shared"/>
        <v>0.090080000001762528</v>
      </c>
      <c r="D41" s="23">
        <f si="100" t="shared"/>
        <v>216.19200000423007</v>
      </c>
      <c r="E41" s="17">
        <v>15876.146199999999</v>
      </c>
      <c r="F41" s="24">
        <f si="101" t="shared"/>
        <v>0.0986399999983405</v>
      </c>
      <c r="G41" s="23">
        <f si="102" t="shared"/>
        <v>236.7359999960172</v>
      </c>
      <c r="H41" s="20">
        <f si="103" t="shared"/>
        <v>1.0950266429441662</v>
      </c>
      <c r="I41" s="26">
        <f si="104" t="shared"/>
        <v>0.6743403623114973</v>
      </c>
      <c r="J41" s="23">
        <f si="105" t="shared"/>
        <v>320.5977457187484</v>
      </c>
      <c r="K41" s="21">
        <v>6</v>
      </c>
      <c r="L41" s="28">
        <f si="106" t="shared"/>
        <v>30.886102670399655</v>
      </c>
      <c r="M41" s="21"/>
      <c r="N41" s="21"/>
    </row>
    <row ht="18" customHeight="1" r="42">
      <c r="A42" s="29"/>
      <c r="B42" s="29"/>
      <c r="C42" s="20"/>
      <c r="D42" s="23">
        <f>SUM(D18:D41)</f>
        <v>9816.6720000008354</v>
      </c>
      <c r="E42" s="20"/>
      <c r="F42" s="20"/>
      <c r="G42" s="23">
        <f>SUM(G18:G41)</f>
        <v>7957.2480000002543</v>
      </c>
      <c r="H42" s="20">
        <f si="103" t="shared"/>
        <v>0.8105850944189209</v>
      </c>
      <c r="I42" s="26">
        <f si="104" t="shared"/>
        <v>0.77684152111394111</v>
      </c>
      <c r="J42" s="20">
        <f si="105" t="shared"/>
        <v>12636.646900547172</v>
      </c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07" t="shared">B845-B844</f>
        <v>0</v>
      </c>
    </row>
    <row ht="12.75" customHeight="1" r="846">
      <c r="C846" s="34">
        <f si="107" t="shared"/>
        <v>0</v>
      </c>
    </row>
    <row ht="12.75" customHeight="1" r="847">
      <c r="C847" s="34">
        <f si="107" t="shared"/>
        <v>0</v>
      </c>
    </row>
    <row ht="12.75" customHeight="1" r="848">
      <c r="C848" s="34">
        <f si="107" t="shared"/>
        <v>0</v>
      </c>
    </row>
    <row ht="12.75" customHeight="1" r="849">
      <c r="C849" s="34">
        <f si="107" t="shared"/>
        <v>0</v>
      </c>
    </row>
    <row ht="12.75" customHeight="1" r="850">
      <c r="C850" s="34">
        <f si="107" t="shared"/>
        <v>0</v>
      </c>
    </row>
    <row ht="12.75" customHeight="1" r="851">
      <c r="C851" s="34">
        <f si="107" t="shared"/>
        <v>0</v>
      </c>
    </row>
    <row ht="12.75" customHeight="1" r="852">
      <c r="C852" s="34">
        <f si="107" t="shared"/>
        <v>0</v>
      </c>
    </row>
    <row ht="12.75" customHeight="1" r="853">
      <c r="C853" s="34">
        <f si="107" t="shared"/>
        <v>0</v>
      </c>
    </row>
    <row ht="12.75" customHeight="1" r="854">
      <c r="C854" s="34">
        <f si="107" t="shared"/>
        <v>0</v>
      </c>
    </row>
    <row ht="12.75" customHeight="1" r="855">
      <c r="C855" s="34">
        <f si="107" t="shared"/>
        <v>0</v>
      </c>
    </row>
    <row ht="12.75" customHeight="1" r="856">
      <c r="C856" s="34">
        <f si="107" t="shared"/>
        <v>0</v>
      </c>
    </row>
    <row ht="12.75" customHeight="1" r="857">
      <c r="C857" s="34">
        <f si="107" t="shared"/>
        <v>0</v>
      </c>
    </row>
    <row ht="12.75" customHeight="1" r="858">
      <c r="C858" s="34">
        <f si="107" t="shared"/>
        <v>0</v>
      </c>
    </row>
    <row ht="12.75" customHeight="1" r="859">
      <c r="C859" s="34">
        <f si="107" t="shared"/>
        <v>0</v>
      </c>
    </row>
    <row ht="12.75" customHeight="1" r="860">
      <c r="C860" s="34">
        <f si="107" t="shared"/>
        <v>0</v>
      </c>
    </row>
    <row ht="12.75" customHeight="1" r="861">
      <c r="C861" s="34">
        <f si="107" t="shared"/>
        <v>0</v>
      </c>
    </row>
    <row ht="12.75" customHeight="1" r="862">
      <c r="C862" s="34">
        <f si="107" t="shared"/>
        <v>0</v>
      </c>
    </row>
    <row ht="12.75" customHeight="1" r="863">
      <c r="C863" s="34">
        <f si="107" t="shared"/>
        <v>0</v>
      </c>
    </row>
    <row ht="12.75" customHeight="1" r="864">
      <c r="C864" s="34">
        <f si="107" t="shared"/>
        <v>0</v>
      </c>
    </row>
    <row ht="12.75" customHeight="1" r="865">
      <c r="C865" s="34">
        <f si="107" t="shared"/>
        <v>0</v>
      </c>
    </row>
    <row ht="12.75" customHeight="1" r="866">
      <c r="C866" s="34">
        <f si="107" t="shared"/>
        <v>0</v>
      </c>
    </row>
    <row ht="12.75" customHeight="1" r="867">
      <c r="C867" s="34">
        <f si="107" t="shared"/>
        <v>0</v>
      </c>
    </row>
    <row ht="12.75" customHeight="1" r="868">
      <c r="C868" s="34">
        <f si="107" t="shared"/>
        <v>0</v>
      </c>
    </row>
    <row ht="12.75" customHeight="1" r="869">
      <c r="C869" s="34">
        <f si="107" t="shared"/>
        <v>0</v>
      </c>
    </row>
    <row ht="12.75" customHeight="1" r="870">
      <c r="C870" s="34">
        <f si="107" t="shared"/>
        <v>0</v>
      </c>
    </row>
    <row ht="12.75" customHeight="1" r="871">
      <c r="C871" s="34">
        <f si="107" t="shared"/>
        <v>0</v>
      </c>
    </row>
    <row ht="12.75" customHeight="1" r="872">
      <c r="C872" s="34">
        <f si="107" t="shared"/>
        <v>0</v>
      </c>
    </row>
    <row ht="12.75" customHeight="1" r="873">
      <c r="C873" s="34">
        <f si="107" t="shared"/>
        <v>0</v>
      </c>
    </row>
    <row ht="12.75" customHeight="1" r="874">
      <c r="C874" s="34">
        <f si="107" t="shared"/>
        <v>0</v>
      </c>
    </row>
    <row ht="12.75" customHeight="1" r="875">
      <c r="C875" s="34">
        <f si="107" t="shared"/>
        <v>0</v>
      </c>
    </row>
    <row ht="12.75" customHeight="1" r="876">
      <c r="C876" s="34">
        <f si="107" t="shared"/>
        <v>0</v>
      </c>
    </row>
    <row ht="12.75" customHeight="1" r="877">
      <c r="C877" s="34">
        <f si="107" t="shared"/>
        <v>0</v>
      </c>
    </row>
    <row ht="12.75" customHeight="1" r="878">
      <c r="C878" s="34">
        <f si="107" t="shared"/>
        <v>0</v>
      </c>
    </row>
    <row ht="12.75" customHeight="1" r="879">
      <c r="C879" s="34">
        <f si="107" t="shared"/>
        <v>0</v>
      </c>
    </row>
    <row ht="12.75" customHeight="1" r="880">
      <c r="C880" s="34">
        <f si="107" t="shared"/>
        <v>0</v>
      </c>
    </row>
    <row ht="12.75" customHeight="1" r="881">
      <c r="C881" s="34">
        <f si="107" t="shared"/>
        <v>0</v>
      </c>
    </row>
    <row ht="12.75" customHeight="1" r="882">
      <c r="C882" s="34">
        <f si="107" t="shared"/>
        <v>0</v>
      </c>
    </row>
    <row ht="12.75" customHeight="1" r="883">
      <c r="C883" s="34">
        <f si="107" t="shared"/>
        <v>0</v>
      </c>
    </row>
    <row ht="12.75" customHeight="1" r="884">
      <c r="C884" s="34">
        <f si="107" t="shared"/>
        <v>0</v>
      </c>
    </row>
    <row ht="12.75" customHeight="1" r="885">
      <c r="C885" s="34">
        <f si="107" t="shared"/>
        <v>0</v>
      </c>
    </row>
    <row ht="12.75" customHeight="1" r="886">
      <c r="C886" s="34">
        <f si="107" t="shared"/>
        <v>0</v>
      </c>
    </row>
    <row ht="12.75" customHeight="1" r="887">
      <c r="C887" s="34">
        <f si="107" t="shared"/>
        <v>0</v>
      </c>
    </row>
    <row ht="12.75" customHeight="1" r="888">
      <c r="C888" s="34">
        <f si="107" t="shared"/>
        <v>0</v>
      </c>
    </row>
    <row ht="12.75" customHeight="1" r="889">
      <c r="C889" s="34">
        <f si="107" t="shared"/>
        <v>0</v>
      </c>
    </row>
    <row ht="12.75" customHeight="1" r="890">
      <c r="C890" s="34">
        <f si="107" t="shared"/>
        <v>0</v>
      </c>
    </row>
    <row ht="12.75" customHeight="1" r="891">
      <c r="C891" s="34">
        <f si="107" t="shared"/>
        <v>0</v>
      </c>
    </row>
    <row ht="12.75" customHeight="1" r="892">
      <c r="C892" s="34">
        <f si="107" t="shared"/>
        <v>0</v>
      </c>
    </row>
    <row ht="12.75" customHeight="1" r="893">
      <c r="C893" s="34">
        <f si="107" t="shared"/>
        <v>0</v>
      </c>
    </row>
    <row ht="12.75" customHeight="1" r="894">
      <c r="C894" s="34">
        <f si="107" t="shared"/>
        <v>0</v>
      </c>
    </row>
    <row ht="12.75" customHeight="1" r="895">
      <c r="C895" s="34">
        <f si="107" t="shared"/>
        <v>0</v>
      </c>
    </row>
    <row ht="12.75" customHeight="1" r="896">
      <c r="C896" s="34">
        <f si="107" t="shared"/>
        <v>0</v>
      </c>
    </row>
    <row ht="12.75" customHeight="1" r="897">
      <c r="C897" s="34">
        <f si="107" t="shared"/>
        <v>0</v>
      </c>
    </row>
    <row ht="12.75" customHeight="1" r="898">
      <c r="C898" s="34">
        <f si="107" t="shared"/>
        <v>0</v>
      </c>
    </row>
    <row ht="12.75" customHeight="1" r="899">
      <c r="C899" s="34">
        <f si="107" t="shared"/>
        <v>0</v>
      </c>
    </row>
    <row ht="12.75" customHeight="1" r="900">
      <c r="C900" s="34">
        <f si="107" t="shared"/>
        <v>0</v>
      </c>
    </row>
    <row ht="12.75" customHeight="1" r="901">
      <c r="C901" s="34">
        <f si="107" t="shared"/>
        <v>0</v>
      </c>
    </row>
    <row ht="12.75" customHeight="1" r="902">
      <c r="C902" s="34">
        <f si="107" t="shared"/>
        <v>0</v>
      </c>
    </row>
    <row ht="12.75" customHeight="1" r="903">
      <c r="C903" s="34">
        <f si="107" t="shared"/>
        <v>0</v>
      </c>
    </row>
    <row ht="12.75" customHeight="1" r="904">
      <c r="C904" s="34">
        <f si="107" t="shared"/>
        <v>0</v>
      </c>
    </row>
  </sheetData>
  <mergeCells count="15">
    <mergeCell ref="C2:H2"/>
    <mergeCell ref="C3:H3"/>
    <mergeCell ref="C4:H4"/>
    <mergeCell ref="G11:L11"/>
    <mergeCell ref="G12:L12"/>
    <mergeCell ref="G13:L13"/>
    <mergeCell ref="M15:N15"/>
    <mergeCell ref="B15:D15"/>
    <mergeCell ref="E15:G15"/>
    <mergeCell ref="A15:A16"/>
    <mergeCell ref="H15:H16"/>
    <mergeCell ref="I15:I16"/>
    <mergeCell ref="J15:J16"/>
    <mergeCell ref="K15:K16"/>
    <mergeCell ref="L15:L16"/>
  </mergeCells>
  <printOptions headings="0" gridLines="0" gridLinesSet="0"/>
  <pageMargins left="0.74791700000000005" right="0.74791700000000005" top="0.98402800000000012" bottom="0.98402800000000012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103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104</v>
      </c>
      <c r="C15" s="9"/>
      <c r="D15" s="9"/>
      <c r="E15" s="12" t="s">
        <v>105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2901.9735599999999</v>
      </c>
      <c r="C17" s="17"/>
      <c r="D17" s="17"/>
      <c r="E17" s="35">
        <v>828.85360000000003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2901.9763200000002</v>
      </c>
      <c r="C18" s="24">
        <f ref="C18:C41" si="108" t="shared">B18-B17</f>
        <v>0.0027600000003076275</v>
      </c>
      <c r="D18" s="23">
        <f ref="D18:D41" si="109" t="shared">C18*4800</f>
        <v>13.248000001476612</v>
      </c>
      <c r="E18" s="35">
        <v>828.85360000000003</v>
      </c>
      <c r="F18" s="24">
        <f ref="F18:F41" si="110" t="shared">E18-E17</f>
        <v>0</v>
      </c>
      <c r="G18" s="23">
        <f ref="G18:G41" si="111" t="shared">F18*4800</f>
        <v>0</v>
      </c>
      <c r="H18" s="20">
        <f ref="H18:H41" si="112" t="shared">G18/D18</f>
        <v>0</v>
      </c>
      <c r="I18" s="26">
        <f ref="I18:I41" si="113" t="shared">1/SQRT(1+H18*H18)</f>
        <v>1</v>
      </c>
      <c r="J18" s="23">
        <f ref="J18:J41" si="114" t="shared">SQRT(D18*D18+G18*G18)</f>
        <v>13.248000001476612</v>
      </c>
      <c r="K18" s="21">
        <v>6</v>
      </c>
      <c r="L18" s="28">
        <f ref="L18:L41" si="115" t="shared">D18/I18/K18/1.73</f>
        <v>1.2763005781769377</v>
      </c>
      <c r="M18" s="21"/>
      <c r="N18" s="21"/>
    </row>
    <row ht="18" customHeight="1" r="19">
      <c r="A19" s="17" t="s">
        <v>27</v>
      </c>
      <c r="B19" s="18">
        <v>2901.97892</v>
      </c>
      <c r="C19" s="24">
        <f si="108" t="shared"/>
        <v>0.002599999999802094</v>
      </c>
      <c r="D19" s="23">
        <f si="109" t="shared"/>
        <v>12.479999999050051</v>
      </c>
      <c r="E19" s="35">
        <v>828.85360000000003</v>
      </c>
      <c r="F19" s="24">
        <f si="110" t="shared"/>
        <v>0</v>
      </c>
      <c r="G19" s="23">
        <f si="111" t="shared"/>
        <v>0</v>
      </c>
      <c r="H19" s="20">
        <f si="112" t="shared"/>
        <v>0</v>
      </c>
      <c r="I19" s="26">
        <f si="113" t="shared"/>
        <v>1</v>
      </c>
      <c r="J19" s="23">
        <f si="114" t="shared"/>
        <v>12.479999999050051</v>
      </c>
      <c r="K19" s="21">
        <v>6</v>
      </c>
      <c r="L19" s="28">
        <f si="115" t="shared"/>
        <v>1.2023121386368065</v>
      </c>
      <c r="M19" s="21"/>
      <c r="N19" s="21"/>
    </row>
    <row ht="18" customHeight="1" r="20">
      <c r="A20" s="17" t="s">
        <v>28</v>
      </c>
      <c r="B20" s="18">
        <v>2901.98144</v>
      </c>
      <c r="C20" s="24">
        <f si="108" t="shared"/>
        <v>0.0025200000000040745</v>
      </c>
      <c r="D20" s="23">
        <f si="109" t="shared"/>
        <v>12.096000000019558</v>
      </c>
      <c r="E20" s="35">
        <v>828.85360000000003</v>
      </c>
      <c r="F20" s="24">
        <f si="110" t="shared"/>
        <v>0</v>
      </c>
      <c r="G20" s="23">
        <f si="111" t="shared"/>
        <v>0</v>
      </c>
      <c r="H20" s="20">
        <f si="112" t="shared"/>
        <v>0</v>
      </c>
      <c r="I20" s="26">
        <f si="113" t="shared"/>
        <v>1</v>
      </c>
      <c r="J20" s="23">
        <f si="114" t="shared"/>
        <v>12.096000000019558</v>
      </c>
      <c r="K20" s="21">
        <v>6</v>
      </c>
      <c r="L20" s="28">
        <f si="115" t="shared"/>
        <v>1.1653179190770286</v>
      </c>
      <c r="M20" s="21"/>
      <c r="N20" s="21"/>
    </row>
    <row ht="18" customHeight="1" r="21">
      <c r="A21" s="17" t="s">
        <v>29</v>
      </c>
      <c r="B21" s="18">
        <v>2901.98396</v>
      </c>
      <c r="C21" s="24">
        <f si="108" t="shared"/>
        <v>0.0025200000000040745</v>
      </c>
      <c r="D21" s="23">
        <f si="109" t="shared"/>
        <v>12.096000000019558</v>
      </c>
      <c r="E21" s="35">
        <v>828.85360000000003</v>
      </c>
      <c r="F21" s="24">
        <f si="110" t="shared"/>
        <v>0</v>
      </c>
      <c r="G21" s="23">
        <f si="111" t="shared"/>
        <v>0</v>
      </c>
      <c r="H21" s="20">
        <f si="112" t="shared"/>
        <v>0</v>
      </c>
      <c r="I21" s="26">
        <f si="113" t="shared"/>
        <v>1</v>
      </c>
      <c r="J21" s="23">
        <f si="114" t="shared"/>
        <v>12.096000000019558</v>
      </c>
      <c r="K21" s="21">
        <v>6</v>
      </c>
      <c r="L21" s="28">
        <f si="115" t="shared"/>
        <v>1.1653179190770286</v>
      </c>
      <c r="M21" s="21"/>
      <c r="N21" s="21"/>
    </row>
    <row ht="18" customHeight="1" r="22">
      <c r="A22" s="17" t="s">
        <v>30</v>
      </c>
      <c r="B22" s="18">
        <v>2901.9863999999998</v>
      </c>
      <c r="C22" s="24">
        <f si="108" t="shared"/>
        <v>0.0024399999997513078</v>
      </c>
      <c r="D22" s="23">
        <f si="109" t="shared"/>
        <v>11.711999998806277</v>
      </c>
      <c r="E22" s="35">
        <v>828.85360000000003</v>
      </c>
      <c r="F22" s="24">
        <f si="110" t="shared"/>
        <v>0</v>
      </c>
      <c r="G22" s="23">
        <f si="111" t="shared"/>
        <v>0</v>
      </c>
      <c r="H22" s="20">
        <f si="112" t="shared"/>
        <v>0</v>
      </c>
      <c r="I22" s="26">
        <f si="113" t="shared"/>
        <v>1</v>
      </c>
      <c r="J22" s="23">
        <f si="114" t="shared"/>
        <v>11.711999998806277</v>
      </c>
      <c r="K22" s="21">
        <v>6</v>
      </c>
      <c r="L22" s="28">
        <f si="115" t="shared"/>
        <v>1.1283236993069632</v>
      </c>
      <c r="M22" s="21"/>
      <c r="N22" s="21"/>
    </row>
    <row ht="18" customHeight="1" r="23">
      <c r="A23" s="17" t="s">
        <v>31</v>
      </c>
      <c r="B23" s="18">
        <v>2901.9892</v>
      </c>
      <c r="C23" s="24">
        <f si="108" t="shared"/>
        <v>0.0028000000002066372</v>
      </c>
      <c r="D23" s="23">
        <f si="109" t="shared"/>
        <v>13.440000000991859</v>
      </c>
      <c r="E23" s="35">
        <v>828.85360000000003</v>
      </c>
      <c r="F23" s="24">
        <f si="110" t="shared"/>
        <v>0</v>
      </c>
      <c r="G23" s="23">
        <f si="111" t="shared"/>
        <v>0</v>
      </c>
      <c r="H23" s="20">
        <f si="112" t="shared"/>
        <v>0</v>
      </c>
      <c r="I23" s="26">
        <f si="113" t="shared"/>
        <v>1</v>
      </c>
      <c r="J23" s="23">
        <f si="114" t="shared"/>
        <v>13.440000000991859</v>
      </c>
      <c r="K23" s="21">
        <v>6</v>
      </c>
      <c r="L23" s="28">
        <f si="115" t="shared"/>
        <v>1.2947976879568264</v>
      </c>
      <c r="M23" s="21"/>
      <c r="N23" s="21"/>
    </row>
    <row ht="18" customHeight="1" r="24">
      <c r="A24" s="17" t="s">
        <v>32</v>
      </c>
      <c r="B24" s="18">
        <v>2901.99316</v>
      </c>
      <c r="C24" s="24">
        <f si="108" t="shared"/>
        <v>0.0039600000000064028</v>
      </c>
      <c r="D24" s="23">
        <f si="109" t="shared"/>
        <v>19.008000000030734</v>
      </c>
      <c r="E24" s="35">
        <v>828.85360000000003</v>
      </c>
      <c r="F24" s="24">
        <f si="110" t="shared"/>
        <v>0</v>
      </c>
      <c r="G24" s="23">
        <f si="111" t="shared"/>
        <v>0</v>
      </c>
      <c r="H24" s="20">
        <f si="112" t="shared"/>
        <v>0</v>
      </c>
      <c r="I24" s="26">
        <f si="113" t="shared"/>
        <v>1</v>
      </c>
      <c r="J24" s="23">
        <f si="114" t="shared"/>
        <v>19.008000000030734</v>
      </c>
      <c r="K24" s="21">
        <v>6</v>
      </c>
      <c r="L24" s="28">
        <f si="115" t="shared"/>
        <v>1.8312138728353309</v>
      </c>
      <c r="M24" s="21"/>
      <c r="N24" s="21"/>
    </row>
    <row ht="18" customHeight="1" r="25">
      <c r="A25" s="17" t="s">
        <v>33</v>
      </c>
      <c r="B25" s="18">
        <v>2901.9981600000001</v>
      </c>
      <c r="C25" s="24">
        <f si="108" t="shared"/>
        <v>0.0050000000001091394</v>
      </c>
      <c r="D25" s="23">
        <f si="109" t="shared"/>
        <v>24.000000000523869</v>
      </c>
      <c r="E25" s="35">
        <v>828.85360000000003</v>
      </c>
      <c r="F25" s="24">
        <f si="110" t="shared"/>
        <v>0</v>
      </c>
      <c r="G25" s="23">
        <f si="111" t="shared"/>
        <v>0</v>
      </c>
      <c r="H25" s="20">
        <f si="112" t="shared"/>
        <v>0</v>
      </c>
      <c r="I25" s="26">
        <f si="113" t="shared"/>
        <v>1</v>
      </c>
      <c r="J25" s="23">
        <f si="114" t="shared"/>
        <v>24.000000000523869</v>
      </c>
      <c r="K25" s="21">
        <v>6</v>
      </c>
      <c r="L25" s="28">
        <f si="115" t="shared"/>
        <v>2.3121387283741686</v>
      </c>
      <c r="M25" s="21"/>
      <c r="N25" s="21"/>
    </row>
    <row ht="18" customHeight="1" r="26">
      <c r="A26" s="17" t="s">
        <v>34</v>
      </c>
      <c r="B26" s="18">
        <v>2902.00308</v>
      </c>
      <c r="C26" s="24">
        <f si="108" t="shared"/>
        <v>0.0049199999998563726</v>
      </c>
      <c r="D26" s="23">
        <f si="109" t="shared"/>
        <v>23.615999999310588</v>
      </c>
      <c r="E26" s="35">
        <v>828.85360000000003</v>
      </c>
      <c r="F26" s="24">
        <f si="110" t="shared"/>
        <v>0</v>
      </c>
      <c r="G26" s="23">
        <f si="111" t="shared"/>
        <v>0</v>
      </c>
      <c r="H26" s="20">
        <f si="112" t="shared"/>
        <v>0</v>
      </c>
      <c r="I26" s="26">
        <f si="113" t="shared"/>
        <v>1</v>
      </c>
      <c r="J26" s="23">
        <f si="114" t="shared"/>
        <v>23.615999999310588</v>
      </c>
      <c r="K26" s="21">
        <v>6</v>
      </c>
      <c r="L26" s="28">
        <f si="115" t="shared"/>
        <v>2.2751445086041029</v>
      </c>
      <c r="M26" s="21"/>
      <c r="N26" s="21"/>
    </row>
    <row ht="18" customHeight="1" r="27">
      <c r="A27" s="41" t="s">
        <v>35</v>
      </c>
      <c r="B27" s="18">
        <v>2902.00776</v>
      </c>
      <c r="C27" s="24">
        <f si="108" t="shared"/>
        <v>0.004680000000007567</v>
      </c>
      <c r="D27" s="23">
        <f si="109" t="shared"/>
        <v>22.464000000036322</v>
      </c>
      <c r="E27" s="35">
        <v>828.85360000000003</v>
      </c>
      <c r="F27" s="24">
        <f si="110" t="shared"/>
        <v>0</v>
      </c>
      <c r="G27" s="23">
        <f si="111" t="shared"/>
        <v>0</v>
      </c>
      <c r="H27" s="20">
        <f si="112" t="shared"/>
        <v>0</v>
      </c>
      <c r="I27" s="26">
        <f si="113" t="shared"/>
        <v>1</v>
      </c>
      <c r="J27" s="23">
        <f si="114" t="shared"/>
        <v>22.464000000036322</v>
      </c>
      <c r="K27" s="21">
        <v>6</v>
      </c>
      <c r="L27" s="28">
        <f si="115" t="shared"/>
        <v>2.1641618497144819</v>
      </c>
      <c r="M27" s="21"/>
      <c r="N27" s="21"/>
    </row>
    <row ht="18" customHeight="1" r="28">
      <c r="A28" s="17" t="s">
        <v>36</v>
      </c>
      <c r="B28" s="18">
        <v>2902.0123600000002</v>
      </c>
      <c r="C28" s="24">
        <f si="108" t="shared"/>
        <v>0.0046000000002095476</v>
      </c>
      <c r="D28" s="23">
        <f si="109" t="shared"/>
        <v>22.080000001005828</v>
      </c>
      <c r="E28" s="35">
        <v>828.85360000000003</v>
      </c>
      <c r="F28" s="24">
        <f si="110" t="shared"/>
        <v>0</v>
      </c>
      <c r="G28" s="23">
        <f si="111" t="shared"/>
        <v>0</v>
      </c>
      <c r="H28" s="20">
        <f si="112" t="shared"/>
        <v>0</v>
      </c>
      <c r="I28" s="26">
        <f si="113" t="shared"/>
        <v>1</v>
      </c>
      <c r="J28" s="23">
        <f si="114" t="shared"/>
        <v>22.080000001005828</v>
      </c>
      <c r="K28" s="21">
        <v>6</v>
      </c>
      <c r="L28" s="28">
        <f si="115" t="shared"/>
        <v>2.127167630154704</v>
      </c>
      <c r="M28" s="21"/>
      <c r="N28" s="21"/>
    </row>
    <row ht="18" customHeight="1" r="29">
      <c r="A29" s="17" t="s">
        <v>37</v>
      </c>
      <c r="B29" s="18">
        <v>2902.0168399999998</v>
      </c>
      <c r="C29" s="24">
        <f si="108" t="shared"/>
        <v>0.0044799999996030238</v>
      </c>
      <c r="D29" s="23">
        <f si="109" t="shared"/>
        <v>21.503999998094514</v>
      </c>
      <c r="E29" s="35">
        <v>828.85360000000003</v>
      </c>
      <c r="F29" s="24">
        <f si="110" t="shared"/>
        <v>0</v>
      </c>
      <c r="G29" s="23">
        <f si="111" t="shared"/>
        <v>0</v>
      </c>
      <c r="H29" s="20">
        <f si="112" t="shared"/>
        <v>0</v>
      </c>
      <c r="I29" s="26">
        <f si="113" t="shared"/>
        <v>1</v>
      </c>
      <c r="J29" s="23">
        <f si="114" t="shared"/>
        <v>21.503999998094514</v>
      </c>
      <c r="K29" s="21">
        <v>6</v>
      </c>
      <c r="L29" s="28">
        <f si="115" t="shared"/>
        <v>2.0716763003944618</v>
      </c>
      <c r="M29" s="21"/>
      <c r="N29" s="21"/>
    </row>
    <row ht="18" customHeight="1" r="30">
      <c r="A30" s="17" t="s">
        <v>38</v>
      </c>
      <c r="B30" s="18">
        <v>2902.0212000000001</v>
      </c>
      <c r="C30" s="24">
        <f si="108" t="shared"/>
        <v>0.004360000000360742</v>
      </c>
      <c r="D30" s="23">
        <f si="109" t="shared"/>
        <v>20.928000001731561</v>
      </c>
      <c r="E30" s="35">
        <v>828.85360000000003</v>
      </c>
      <c r="F30" s="24">
        <f si="110" t="shared"/>
        <v>0</v>
      </c>
      <c r="G30" s="23">
        <f si="111" t="shared"/>
        <v>0</v>
      </c>
      <c r="H30" s="20">
        <f si="112" t="shared"/>
        <v>0</v>
      </c>
      <c r="I30" s="26">
        <f si="113" t="shared"/>
        <v>1</v>
      </c>
      <c r="J30" s="23">
        <f si="114" t="shared"/>
        <v>20.928000001731561</v>
      </c>
      <c r="K30" s="21">
        <v>6</v>
      </c>
      <c r="L30" s="28">
        <f si="115" t="shared"/>
        <v>2.016184971265083</v>
      </c>
      <c r="M30" s="21"/>
      <c r="N30" s="21"/>
    </row>
    <row ht="18" customHeight="1" r="31">
      <c r="A31" s="17" t="s">
        <v>39</v>
      </c>
      <c r="B31" s="18">
        <v>2902.02556</v>
      </c>
      <c r="C31" s="24">
        <f si="108" t="shared"/>
        <v>0.0043599999999059946</v>
      </c>
      <c r="D31" s="23">
        <f si="109" t="shared"/>
        <v>20.927999999548774</v>
      </c>
      <c r="E31" s="35">
        <v>828.85360000000003</v>
      </c>
      <c r="F31" s="24">
        <f si="110" t="shared"/>
        <v>0</v>
      </c>
      <c r="G31" s="23">
        <f si="111" t="shared"/>
        <v>0</v>
      </c>
      <c r="H31" s="20">
        <f si="112" t="shared"/>
        <v>0</v>
      </c>
      <c r="I31" s="26">
        <f si="113" t="shared"/>
        <v>1</v>
      </c>
      <c r="J31" s="23">
        <f si="114" t="shared"/>
        <v>20.927999999548774</v>
      </c>
      <c r="K31" s="21">
        <v>6</v>
      </c>
      <c r="L31" s="28">
        <f si="115" t="shared"/>
        <v>2.0161849710547952</v>
      </c>
      <c r="M31" s="21"/>
      <c r="N31" s="21"/>
    </row>
    <row ht="18" customHeight="1" r="32">
      <c r="A32" s="17" t="s">
        <v>40</v>
      </c>
      <c r="B32" s="18">
        <v>2902.02988</v>
      </c>
      <c r="C32" s="24">
        <f si="108" t="shared"/>
        <v>0.0043200000000069849</v>
      </c>
      <c r="D32" s="23">
        <f si="109" t="shared"/>
        <v>20.736000000033528</v>
      </c>
      <c r="E32" s="35">
        <v>828.85360000000003</v>
      </c>
      <c r="F32" s="24">
        <f si="110" t="shared"/>
        <v>0</v>
      </c>
      <c r="G32" s="23">
        <f si="111" t="shared"/>
        <v>0</v>
      </c>
      <c r="H32" s="20">
        <f si="112" t="shared"/>
        <v>0</v>
      </c>
      <c r="I32" s="26">
        <f si="113" t="shared"/>
        <v>1</v>
      </c>
      <c r="J32" s="23">
        <f si="114" t="shared"/>
        <v>20.736000000033528</v>
      </c>
      <c r="K32" s="21">
        <v>6</v>
      </c>
      <c r="L32" s="28">
        <f si="115" t="shared"/>
        <v>1.9976878612749063</v>
      </c>
      <c r="M32" s="21"/>
      <c r="N32" s="21"/>
    </row>
    <row ht="18" customHeight="1" r="33">
      <c r="A33" s="17" t="s">
        <v>41</v>
      </c>
      <c r="B33" s="18">
        <v>2902.03424</v>
      </c>
      <c r="C33" s="24">
        <f si="108" t="shared"/>
        <v>0.0043599999999059946</v>
      </c>
      <c r="D33" s="23">
        <f si="109" t="shared"/>
        <v>20.927999999548774</v>
      </c>
      <c r="E33" s="35">
        <v>828.85360000000003</v>
      </c>
      <c r="F33" s="24">
        <f si="110" t="shared"/>
        <v>0</v>
      </c>
      <c r="G33" s="23">
        <f si="111" t="shared"/>
        <v>0</v>
      </c>
      <c r="H33" s="20">
        <f si="112" t="shared"/>
        <v>0</v>
      </c>
      <c r="I33" s="26">
        <f si="113" t="shared"/>
        <v>1</v>
      </c>
      <c r="J33" s="23">
        <f si="114" t="shared"/>
        <v>20.927999999548774</v>
      </c>
      <c r="K33" s="21">
        <v>6</v>
      </c>
      <c r="L33" s="28">
        <f si="115" t="shared"/>
        <v>2.0161849710547952</v>
      </c>
      <c r="M33" s="21"/>
      <c r="N33" s="21"/>
    </row>
    <row ht="18" customHeight="1" r="34">
      <c r="A34" s="17" t="s">
        <v>42</v>
      </c>
      <c r="B34" s="18">
        <v>2902.0388400000002</v>
      </c>
      <c r="C34" s="24">
        <f si="108" t="shared"/>
        <v>0.0046000000002095476</v>
      </c>
      <c r="D34" s="23">
        <f si="109" t="shared"/>
        <v>22.080000001005828</v>
      </c>
      <c r="E34" s="35">
        <v>828.85360000000003</v>
      </c>
      <c r="F34" s="24">
        <f si="110" t="shared"/>
        <v>0</v>
      </c>
      <c r="G34" s="23">
        <f si="111" t="shared"/>
        <v>0</v>
      </c>
      <c r="H34" s="20">
        <f si="112" t="shared"/>
        <v>0</v>
      </c>
      <c r="I34" s="26">
        <f si="113" t="shared"/>
        <v>1</v>
      </c>
      <c r="J34" s="23">
        <f si="114" t="shared"/>
        <v>22.080000001005828</v>
      </c>
      <c r="K34" s="21">
        <v>6</v>
      </c>
      <c r="L34" s="28">
        <f si="115" t="shared"/>
        <v>2.127167630154704</v>
      </c>
      <c r="M34" s="21"/>
      <c r="N34" s="21"/>
    </row>
    <row ht="18" customHeight="1" r="35">
      <c r="A35" s="17" t="s">
        <v>43</v>
      </c>
      <c r="B35" s="18">
        <v>2902.0436</v>
      </c>
      <c r="C35" s="24">
        <f si="108" t="shared"/>
        <v>0.0047599999998055864</v>
      </c>
      <c r="D35" s="23">
        <f si="109" t="shared"/>
        <v>22.847999999066815</v>
      </c>
      <c r="E35" s="35">
        <v>828.85360000000003</v>
      </c>
      <c r="F35" s="24">
        <f si="110" t="shared"/>
        <v>0</v>
      </c>
      <c r="G35" s="23">
        <f si="111" t="shared"/>
        <v>0</v>
      </c>
      <c r="H35" s="20">
        <f si="112" t="shared"/>
        <v>0</v>
      </c>
      <c r="I35" s="26">
        <f si="113" t="shared"/>
        <v>1</v>
      </c>
      <c r="J35" s="23">
        <f si="114" t="shared"/>
        <v>22.847999999066815</v>
      </c>
      <c r="K35" s="21">
        <v>6</v>
      </c>
      <c r="L35" s="28">
        <f si="115" t="shared"/>
        <v>2.2011560692742598</v>
      </c>
      <c r="M35" s="21"/>
      <c r="N35" s="21"/>
    </row>
    <row ht="18" customHeight="1" r="36">
      <c r="A36" s="17" t="s">
        <v>44</v>
      </c>
      <c r="B36" s="18">
        <v>2902.04828</v>
      </c>
      <c r="C36" s="24">
        <f si="108" t="shared"/>
        <v>0.004680000000007567</v>
      </c>
      <c r="D36" s="23">
        <f si="109" t="shared"/>
        <v>22.464000000036322</v>
      </c>
      <c r="E36" s="35">
        <v>828.85360000000003</v>
      </c>
      <c r="F36" s="24">
        <f si="110" t="shared"/>
        <v>0</v>
      </c>
      <c r="G36" s="23">
        <f si="111" t="shared"/>
        <v>0</v>
      </c>
      <c r="H36" s="20">
        <f si="112" t="shared"/>
        <v>0</v>
      </c>
      <c r="I36" s="26">
        <f si="113" t="shared"/>
        <v>1</v>
      </c>
      <c r="J36" s="23">
        <f si="114" t="shared"/>
        <v>22.464000000036322</v>
      </c>
      <c r="K36" s="21">
        <v>6</v>
      </c>
      <c r="L36" s="28">
        <f si="115" t="shared"/>
        <v>2.1641618497144819</v>
      </c>
      <c r="M36" s="21"/>
      <c r="N36" s="21"/>
    </row>
    <row ht="18" customHeight="1" r="37">
      <c r="A37" s="17" t="s">
        <v>45</v>
      </c>
      <c r="B37" s="18">
        <v>2902.0529200000001</v>
      </c>
      <c r="C37" s="24">
        <f si="108" t="shared"/>
        <v>0.0046400000001085573</v>
      </c>
      <c r="D37" s="23">
        <f si="109" t="shared"/>
        <v>22.272000000521075</v>
      </c>
      <c r="E37" s="35">
        <v>828.85360000000003</v>
      </c>
      <c r="F37" s="24">
        <f si="110" t="shared"/>
        <v>0</v>
      </c>
      <c r="G37" s="23">
        <f si="111" t="shared"/>
        <v>0</v>
      </c>
      <c r="H37" s="20">
        <f si="112" t="shared"/>
        <v>0</v>
      </c>
      <c r="I37" s="26">
        <f si="113" t="shared"/>
        <v>1</v>
      </c>
      <c r="J37" s="23">
        <f si="114" t="shared"/>
        <v>22.272000000521075</v>
      </c>
      <c r="K37" s="21">
        <v>6</v>
      </c>
      <c r="L37" s="28">
        <f si="115" t="shared"/>
        <v>2.1456647399345932</v>
      </c>
      <c r="M37" s="21"/>
      <c r="N37" s="21"/>
    </row>
    <row ht="18" customHeight="1" r="38">
      <c r="A38" s="17" t="s">
        <v>46</v>
      </c>
      <c r="B38" s="18">
        <v>2902.0574799999999</v>
      </c>
      <c r="C38" s="24">
        <f si="108" t="shared"/>
        <v>0.0045599999998557905</v>
      </c>
      <c r="D38" s="23">
        <f si="109" t="shared"/>
        <v>21.887999999307794</v>
      </c>
      <c r="E38" s="35">
        <v>828.85360000000003</v>
      </c>
      <c r="F38" s="24">
        <f si="110" t="shared"/>
        <v>0</v>
      </c>
      <c r="G38" s="23">
        <f si="111" t="shared"/>
        <v>0</v>
      </c>
      <c r="H38" s="20">
        <f si="112" t="shared"/>
        <v>0</v>
      </c>
      <c r="I38" s="26">
        <f si="113" t="shared"/>
        <v>1</v>
      </c>
      <c r="J38" s="23">
        <f si="114" t="shared"/>
        <v>21.887999999307794</v>
      </c>
      <c r="K38" s="21">
        <v>6</v>
      </c>
      <c r="L38" s="28">
        <f si="115" t="shared"/>
        <v>2.1086705201645275</v>
      </c>
      <c r="M38" s="21"/>
      <c r="N38" s="21"/>
    </row>
    <row ht="18" customHeight="1" r="39">
      <c r="A39" s="17" t="s">
        <v>47</v>
      </c>
      <c r="B39" s="18">
        <v>2902.06232</v>
      </c>
      <c r="C39" s="24">
        <f si="108" t="shared"/>
        <v>0.0048400000000583532</v>
      </c>
      <c r="D39" s="23">
        <f si="109" t="shared"/>
        <v>23.232000000280095</v>
      </c>
      <c r="E39" s="35">
        <v>828.85360000000003</v>
      </c>
      <c r="F39" s="24">
        <f si="110" t="shared"/>
        <v>0</v>
      </c>
      <c r="G39" s="23">
        <f si="111" t="shared"/>
        <v>0</v>
      </c>
      <c r="H39" s="20">
        <f si="112" t="shared"/>
        <v>0</v>
      </c>
      <c r="I39" s="26">
        <f si="113" t="shared"/>
        <v>1</v>
      </c>
      <c r="J39" s="23">
        <f si="114" t="shared"/>
        <v>23.232000000280095</v>
      </c>
      <c r="K39" s="21">
        <v>6</v>
      </c>
      <c r="L39" s="28">
        <f si="115" t="shared"/>
        <v>2.238150289044325</v>
      </c>
      <c r="M39" s="21"/>
      <c r="N39" s="21"/>
    </row>
    <row ht="18" customHeight="1" r="40">
      <c r="A40" s="17" t="s">
        <v>48</v>
      </c>
      <c r="B40" s="18">
        <v>2902.0669600000001</v>
      </c>
      <c r="C40" s="24">
        <f si="108" t="shared"/>
        <v>0.0046400000001085573</v>
      </c>
      <c r="D40" s="23">
        <f si="109" t="shared"/>
        <v>22.272000000521075</v>
      </c>
      <c r="E40" s="35">
        <v>828.85360000000003</v>
      </c>
      <c r="F40" s="24">
        <f si="110" t="shared"/>
        <v>0</v>
      </c>
      <c r="G40" s="23">
        <f si="111" t="shared"/>
        <v>0</v>
      </c>
      <c r="H40" s="20">
        <f si="112" t="shared"/>
        <v>0</v>
      </c>
      <c r="I40" s="26">
        <f si="113" t="shared"/>
        <v>1</v>
      </c>
      <c r="J40" s="23">
        <f si="114" t="shared"/>
        <v>22.272000000521075</v>
      </c>
      <c r="K40" s="21">
        <v>6</v>
      </c>
      <c r="L40" s="28">
        <f si="115" t="shared"/>
        <v>2.1456647399345932</v>
      </c>
      <c r="M40" s="21"/>
      <c r="N40" s="21"/>
    </row>
    <row ht="18" customHeight="1" r="41">
      <c r="A41" s="17" t="s">
        <v>49</v>
      </c>
      <c r="B41" s="18">
        <v>2902.07044</v>
      </c>
      <c r="C41" s="24">
        <f si="108" t="shared"/>
        <v>0.0034799999998540443</v>
      </c>
      <c r="D41" s="23">
        <f si="109" t="shared"/>
        <v>16.703999999299413</v>
      </c>
      <c r="E41" s="35">
        <v>828.85360000000003</v>
      </c>
      <c r="F41" s="24">
        <f si="110" t="shared"/>
        <v>0</v>
      </c>
      <c r="G41" s="23">
        <f si="111" t="shared"/>
        <v>0</v>
      </c>
      <c r="H41" s="20">
        <f si="112" t="shared"/>
        <v>0</v>
      </c>
      <c r="I41" s="26">
        <f si="113" t="shared"/>
        <v>1</v>
      </c>
      <c r="J41" s="23">
        <f si="114" t="shared"/>
        <v>16.703999999299413</v>
      </c>
      <c r="K41" s="21">
        <v>6</v>
      </c>
      <c r="L41" s="28">
        <f si="115" t="shared"/>
        <v>1.6092485548458009</v>
      </c>
      <c r="M41" s="21"/>
      <c r="N41" s="21"/>
    </row>
    <row ht="18" customHeight="1" r="42">
      <c r="A42" s="29"/>
      <c r="B42" s="29"/>
      <c r="C42" s="20">
        <f>SUM(C18:C41)</f>
        <v>0.096880000000055588</v>
      </c>
      <c r="D42" s="23">
        <f>SUM(D18:D41)</f>
        <v>465.02400000026682</v>
      </c>
      <c r="E42" s="20"/>
      <c r="F42" s="20">
        <f>SUM(F18:F41)</f>
        <v>0</v>
      </c>
      <c r="G42" s="23">
        <f>SUM(G18:G41)</f>
        <v>0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16" t="shared">B845-B844</f>
        <v>0</v>
      </c>
    </row>
    <row ht="12.75" customHeight="1" r="846">
      <c r="C846" s="34">
        <f si="116" t="shared"/>
        <v>0</v>
      </c>
    </row>
    <row ht="12.75" customHeight="1" r="847">
      <c r="C847" s="34">
        <f si="116" t="shared"/>
        <v>0</v>
      </c>
    </row>
    <row ht="12.75" customHeight="1" r="848">
      <c r="C848" s="34">
        <f si="116" t="shared"/>
        <v>0</v>
      </c>
    </row>
    <row ht="12.75" customHeight="1" r="849">
      <c r="C849" s="34">
        <f si="116" t="shared"/>
        <v>0</v>
      </c>
    </row>
    <row ht="12.75" customHeight="1" r="850">
      <c r="C850" s="34">
        <f si="116" t="shared"/>
        <v>0</v>
      </c>
    </row>
    <row ht="12.75" customHeight="1" r="851">
      <c r="C851" s="34">
        <f si="116" t="shared"/>
        <v>0</v>
      </c>
    </row>
    <row ht="12.75" customHeight="1" r="852">
      <c r="C852" s="34">
        <f si="116" t="shared"/>
        <v>0</v>
      </c>
    </row>
    <row ht="12.75" customHeight="1" r="853">
      <c r="C853" s="34">
        <f si="116" t="shared"/>
        <v>0</v>
      </c>
    </row>
    <row ht="12.75" customHeight="1" r="854">
      <c r="C854" s="34">
        <f si="116" t="shared"/>
        <v>0</v>
      </c>
    </row>
    <row ht="12.75" customHeight="1" r="855">
      <c r="C855" s="34">
        <f si="116" t="shared"/>
        <v>0</v>
      </c>
    </row>
    <row ht="12.75" customHeight="1" r="856">
      <c r="C856" s="34">
        <f si="116" t="shared"/>
        <v>0</v>
      </c>
    </row>
    <row ht="12.75" customHeight="1" r="857">
      <c r="C857" s="34">
        <f si="116" t="shared"/>
        <v>0</v>
      </c>
    </row>
    <row ht="12.75" customHeight="1" r="858">
      <c r="C858" s="34">
        <f si="116" t="shared"/>
        <v>0</v>
      </c>
    </row>
    <row ht="12.75" customHeight="1" r="859">
      <c r="C859" s="34">
        <f si="116" t="shared"/>
        <v>0</v>
      </c>
    </row>
    <row ht="12.75" customHeight="1" r="860">
      <c r="C860" s="34">
        <f si="116" t="shared"/>
        <v>0</v>
      </c>
    </row>
    <row ht="12.75" customHeight="1" r="861">
      <c r="C861" s="34">
        <f si="116" t="shared"/>
        <v>0</v>
      </c>
    </row>
    <row ht="12.75" customHeight="1" r="862">
      <c r="C862" s="34">
        <f si="116" t="shared"/>
        <v>0</v>
      </c>
    </row>
    <row ht="12.75" customHeight="1" r="863">
      <c r="C863" s="34">
        <f si="116" t="shared"/>
        <v>0</v>
      </c>
    </row>
    <row ht="12.75" customHeight="1" r="864">
      <c r="C864" s="34">
        <f si="116" t="shared"/>
        <v>0</v>
      </c>
    </row>
    <row ht="12.75" customHeight="1" r="865">
      <c r="C865" s="34">
        <f si="116" t="shared"/>
        <v>0</v>
      </c>
    </row>
    <row ht="12.75" customHeight="1" r="866">
      <c r="C866" s="34">
        <f si="116" t="shared"/>
        <v>0</v>
      </c>
    </row>
    <row ht="12.75" customHeight="1" r="867">
      <c r="C867" s="34">
        <f si="116" t="shared"/>
        <v>0</v>
      </c>
    </row>
    <row ht="12.75" customHeight="1" r="868">
      <c r="C868" s="34">
        <f si="116" t="shared"/>
        <v>0</v>
      </c>
    </row>
    <row ht="12.75" customHeight="1" r="869">
      <c r="C869" s="34">
        <f si="116" t="shared"/>
        <v>0</v>
      </c>
    </row>
    <row ht="12.75" customHeight="1" r="870">
      <c r="C870" s="34">
        <f si="116" t="shared"/>
        <v>0</v>
      </c>
    </row>
    <row ht="12.75" customHeight="1" r="871">
      <c r="C871" s="34">
        <f si="116" t="shared"/>
        <v>0</v>
      </c>
    </row>
    <row ht="12.75" customHeight="1" r="872">
      <c r="C872" s="34">
        <f si="116" t="shared"/>
        <v>0</v>
      </c>
    </row>
    <row ht="12.75" customHeight="1" r="873">
      <c r="C873" s="34">
        <f si="116" t="shared"/>
        <v>0</v>
      </c>
    </row>
    <row ht="12.75" customHeight="1" r="874">
      <c r="C874" s="34">
        <f si="116" t="shared"/>
        <v>0</v>
      </c>
    </row>
    <row ht="12.75" customHeight="1" r="875">
      <c r="C875" s="34">
        <f si="116" t="shared"/>
        <v>0</v>
      </c>
    </row>
    <row ht="12.75" customHeight="1" r="876">
      <c r="C876" s="34">
        <f si="116" t="shared"/>
        <v>0</v>
      </c>
    </row>
    <row ht="12.75" customHeight="1" r="877">
      <c r="C877" s="34">
        <f si="116" t="shared"/>
        <v>0</v>
      </c>
    </row>
    <row ht="12.75" customHeight="1" r="878">
      <c r="C878" s="34">
        <f si="116" t="shared"/>
        <v>0</v>
      </c>
    </row>
    <row ht="12.75" customHeight="1" r="879">
      <c r="C879" s="34">
        <f si="116" t="shared"/>
        <v>0</v>
      </c>
    </row>
    <row ht="12.75" customHeight="1" r="880">
      <c r="C880" s="34">
        <f si="116" t="shared"/>
        <v>0</v>
      </c>
    </row>
    <row ht="12.75" customHeight="1" r="881">
      <c r="C881" s="34">
        <f si="116" t="shared"/>
        <v>0</v>
      </c>
    </row>
    <row ht="12.75" customHeight="1" r="882">
      <c r="C882" s="34">
        <f si="116" t="shared"/>
        <v>0</v>
      </c>
    </row>
    <row ht="12.75" customHeight="1" r="883">
      <c r="C883" s="34">
        <f si="116" t="shared"/>
        <v>0</v>
      </c>
    </row>
    <row ht="12.75" customHeight="1" r="884">
      <c r="C884" s="34">
        <f si="116" t="shared"/>
        <v>0</v>
      </c>
    </row>
    <row ht="12.75" customHeight="1" r="885">
      <c r="C885" s="34">
        <f si="116" t="shared"/>
        <v>0</v>
      </c>
    </row>
    <row ht="12.75" customHeight="1" r="886">
      <c r="C886" s="34">
        <f si="116" t="shared"/>
        <v>0</v>
      </c>
    </row>
    <row ht="12.75" customHeight="1" r="887">
      <c r="C887" s="34">
        <f si="116" t="shared"/>
        <v>0</v>
      </c>
    </row>
    <row ht="12.75" customHeight="1" r="888">
      <c r="C888" s="34">
        <f si="116" t="shared"/>
        <v>0</v>
      </c>
    </row>
    <row ht="12.75" customHeight="1" r="889">
      <c r="C889" s="34">
        <f si="116" t="shared"/>
        <v>0</v>
      </c>
    </row>
    <row ht="12.75" customHeight="1" r="890">
      <c r="C890" s="34">
        <f si="116" t="shared"/>
        <v>0</v>
      </c>
    </row>
    <row ht="12.75" customHeight="1" r="891">
      <c r="C891" s="34">
        <f si="116" t="shared"/>
        <v>0</v>
      </c>
    </row>
    <row ht="12.75" customHeight="1" r="892">
      <c r="C892" s="34">
        <f si="116" t="shared"/>
        <v>0</v>
      </c>
    </row>
    <row ht="12.75" customHeight="1" r="893">
      <c r="C893" s="34">
        <f si="116" t="shared"/>
        <v>0</v>
      </c>
    </row>
    <row ht="12.75" customHeight="1" r="894">
      <c r="C894" s="34">
        <f si="116" t="shared"/>
        <v>0</v>
      </c>
    </row>
    <row ht="12.75" customHeight="1" r="895">
      <c r="C895" s="34">
        <f si="116" t="shared"/>
        <v>0</v>
      </c>
    </row>
    <row ht="12.75" customHeight="1" r="896">
      <c r="C896" s="34">
        <f si="116" t="shared"/>
        <v>0</v>
      </c>
    </row>
    <row ht="12.75" customHeight="1" r="897">
      <c r="C897" s="34">
        <f si="116" t="shared"/>
        <v>0</v>
      </c>
    </row>
    <row ht="12.75" customHeight="1" r="898">
      <c r="C898" s="34">
        <f si="116" t="shared"/>
        <v>0</v>
      </c>
    </row>
    <row ht="12.75" customHeight="1" r="899">
      <c r="C899" s="34">
        <f si="116" t="shared"/>
        <v>0</v>
      </c>
    </row>
    <row ht="12.75" customHeight="1" r="900">
      <c r="C900" s="34">
        <f si="116" t="shared"/>
        <v>0</v>
      </c>
    </row>
    <row ht="12.75" customHeight="1" r="901">
      <c r="C901" s="34">
        <f si="116" t="shared"/>
        <v>0</v>
      </c>
    </row>
    <row ht="12.75" customHeight="1" r="902">
      <c r="C902" s="34">
        <f si="116" t="shared"/>
        <v>0</v>
      </c>
    </row>
    <row ht="12.75" customHeight="1" r="903">
      <c r="C903" s="34">
        <f si="116" t="shared"/>
        <v>0</v>
      </c>
    </row>
    <row ht="12.75" customHeight="1" r="904">
      <c r="C904" s="34">
        <f si="116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1.2852"/>
    <col customWidth="1" min="3" max="3" style="1" width="9"/>
    <col customWidth="1" min="4" max="4" style="1" width="10.5703"/>
    <col customWidth="1" min="5" max="5" style="1" width="14.4258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106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107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9"/>
      <c r="B12" s="49"/>
      <c r="C12" s="50"/>
      <c r="D12" s="50"/>
      <c r="E12" s="50"/>
      <c r="F12" s="6" t="s">
        <v>7</v>
      </c>
      <c r="G12" s="6"/>
      <c r="H12" s="6"/>
      <c r="I12" s="6"/>
      <c r="J12" s="6"/>
      <c r="K12" s="6"/>
    </row>
    <row ht="12.75" customHeight="1" r="13">
      <c r="A13" s="2"/>
      <c r="B13" s="7"/>
      <c r="C13" s="7"/>
      <c r="D13" s="7"/>
      <c r="E13" s="7"/>
      <c r="F13" s="7"/>
      <c r="G13" s="7"/>
      <c r="H13" s="7"/>
      <c r="I13" s="2"/>
      <c r="J13" s="1"/>
    </row>
    <row ht="42.399999999999999" customHeight="1" r="14">
      <c r="A14" s="8" t="s">
        <v>8</v>
      </c>
      <c r="B14" s="9" t="s">
        <v>108</v>
      </c>
      <c r="C14" s="9"/>
      <c r="D14" s="9"/>
      <c r="E14" s="10" t="s">
        <v>109</v>
      </c>
      <c r="F14" s="10"/>
      <c r="G14" s="10"/>
      <c r="H14" s="11" t="s">
        <v>11</v>
      </c>
      <c r="I14" s="11" t="s">
        <v>12</v>
      </c>
      <c r="J14" s="11" t="s">
        <v>13</v>
      </c>
      <c r="K14" s="10" t="s">
        <v>14</v>
      </c>
      <c r="L14" s="10" t="s">
        <v>15</v>
      </c>
      <c r="M14" s="10" t="s">
        <v>16</v>
      </c>
      <c r="N14" s="10"/>
    </row>
    <row ht="51" customHeight="1" r="15">
      <c r="A15" s="14"/>
      <c r="B15" s="10" t="s">
        <v>17</v>
      </c>
      <c r="C15" s="10" t="s">
        <v>18</v>
      </c>
      <c r="D15" s="10" t="s">
        <v>69</v>
      </c>
      <c r="E15" s="10" t="s">
        <v>20</v>
      </c>
      <c r="F15" s="10" t="s">
        <v>21</v>
      </c>
      <c r="G15" s="10" t="s">
        <v>70</v>
      </c>
      <c r="H15" s="11"/>
      <c r="I15" s="11"/>
      <c r="J15" s="11"/>
      <c r="K15" s="10"/>
      <c r="L15" s="10"/>
      <c r="M15" s="10" t="s">
        <v>23</v>
      </c>
      <c r="N15" s="10" t="s">
        <v>24</v>
      </c>
    </row>
    <row ht="18" customHeight="1" r="16">
      <c r="A16" s="17" t="s">
        <v>25</v>
      </c>
      <c r="B16" s="35">
        <v>12753.08632</v>
      </c>
      <c r="C16" s="17"/>
      <c r="D16" s="17"/>
      <c r="E16" s="35">
        <v>4895.9299199999996</v>
      </c>
      <c r="F16" s="17"/>
      <c r="G16" s="17"/>
      <c r="H16" s="17"/>
      <c r="I16" s="19"/>
      <c r="J16" s="17"/>
      <c r="K16" s="20"/>
      <c r="L16" s="21"/>
      <c r="M16" s="21"/>
      <c r="N16" s="21"/>
    </row>
    <row ht="18" customHeight="1" r="17">
      <c r="A17" s="17" t="s">
        <v>26</v>
      </c>
      <c r="B17" s="35">
        <v>12753.18008</v>
      </c>
      <c r="C17" s="24">
        <f ref="C17:C40" si="117" t="shared">B17-B16</f>
        <v>0.093759999999747379</v>
      </c>
      <c r="D17" s="23">
        <f ref="D17:D40" si="118" t="shared">C17*2400</f>
        <v>225.02399999939371</v>
      </c>
      <c r="E17" s="35">
        <v>4895.9805999999999</v>
      </c>
      <c r="F17" s="24">
        <f ref="F17:F40" si="119" t="shared">E17-E16</f>
        <v>0.050680000000284053</v>
      </c>
      <c r="G17" s="23">
        <f ref="G17:G40" si="120" t="shared">F17*2400</f>
        <v>121.63200000068173</v>
      </c>
      <c r="H17" s="20">
        <f ref="H17:H41" si="121" t="shared">G17/D17</f>
        <v>0.54052901024339384</v>
      </c>
      <c r="I17" s="26">
        <f ref="I17:I41" si="122" t="shared">1/SQRT(1+H17*H17)</f>
        <v>0.87971075665108567</v>
      </c>
      <c r="J17" s="23">
        <f ref="J17:J41" si="123" t="shared">SQRT(D17*D17+G17*G17)</f>
        <v>255.79316644487002</v>
      </c>
      <c r="K17" s="21">
        <v>6</v>
      </c>
      <c r="L17" s="28">
        <f ref="L17:L40" si="124" t="shared">D17/I17/K17/1.73</f>
        <v>24.642886940738922</v>
      </c>
      <c r="M17" s="21"/>
      <c r="N17" s="21"/>
    </row>
    <row ht="18" customHeight="1" r="18">
      <c r="A18" s="17" t="s">
        <v>27</v>
      </c>
      <c r="B18" s="35">
        <v>12753.26936</v>
      </c>
      <c r="C18" s="24">
        <f si="117" t="shared"/>
        <v>0.089280000000144355</v>
      </c>
      <c r="D18" s="23">
        <f si="118" t="shared"/>
        <v>214.27200000034645</v>
      </c>
      <c r="E18" s="35">
        <v>4896.0312800000002</v>
      </c>
      <c r="F18" s="24">
        <f si="119" t="shared"/>
        <v>0.050680000000284053</v>
      </c>
      <c r="G18" s="23">
        <f si="120" t="shared"/>
        <v>121.63200000068173</v>
      </c>
      <c r="H18" s="20">
        <f si="121" t="shared"/>
        <v>0.5676523297513677</v>
      </c>
      <c r="I18" s="26">
        <f si="122" t="shared"/>
        <v>0.86965426946081847</v>
      </c>
      <c r="J18" s="23">
        <f si="123" t="shared"/>
        <v>246.38756747919388</v>
      </c>
      <c r="K18" s="21">
        <v>6</v>
      </c>
      <c r="L18" s="28">
        <f si="124" t="shared"/>
        <v>23.736759872754707</v>
      </c>
      <c r="M18" s="21"/>
      <c r="N18" s="21"/>
    </row>
    <row ht="18" customHeight="1" r="19">
      <c r="A19" s="17" t="s">
        <v>28</v>
      </c>
      <c r="B19" s="35">
        <v>12753.3562</v>
      </c>
      <c r="C19" s="24">
        <f si="117" t="shared"/>
        <v>0.0868399999999383</v>
      </c>
      <c r="D19" s="23">
        <f si="118" t="shared"/>
        <v>208.41599999985192</v>
      </c>
      <c r="E19" s="35">
        <v>4896.0844399999996</v>
      </c>
      <c r="F19" s="24">
        <f si="119" t="shared"/>
        <v>0.053159999999479624</v>
      </c>
      <c r="G19" s="23">
        <f si="120" t="shared"/>
        <v>127.5839999987511</v>
      </c>
      <c r="H19" s="20">
        <f si="121" t="shared"/>
        <v>0.61216029478946787</v>
      </c>
      <c r="I19" s="26">
        <f si="122" t="shared"/>
        <v>0.85288343522834653</v>
      </c>
      <c r="J19" s="23">
        <f si="123" t="shared"/>
        <v>244.3663358804146</v>
      </c>
      <c r="K19" s="21">
        <v>6</v>
      </c>
      <c r="L19" s="28">
        <f si="124" t="shared"/>
        <v>23.542036211985991</v>
      </c>
      <c r="M19" s="21"/>
      <c r="N19" s="21"/>
    </row>
    <row ht="18" customHeight="1" r="20">
      <c r="A20" s="17" t="s">
        <v>29</v>
      </c>
      <c r="B20" s="35">
        <v>12753.43512</v>
      </c>
      <c r="C20" s="24">
        <f si="117" t="shared"/>
        <v>0.078919999999925494</v>
      </c>
      <c r="D20" s="23">
        <f si="118" t="shared"/>
        <v>189.40799999982119</v>
      </c>
      <c r="E20" s="35">
        <v>4896.1370800000004</v>
      </c>
      <c r="F20" s="24">
        <f si="119" t="shared"/>
        <v>0.052640000000792497</v>
      </c>
      <c r="G20" s="23">
        <f si="120" t="shared"/>
        <v>126.33600000190199</v>
      </c>
      <c r="H20" s="20">
        <f si="121" t="shared"/>
        <v>0.66700456159201971</v>
      </c>
      <c r="I20" s="26">
        <f si="122" t="shared"/>
        <v>0.83192053232100027</v>
      </c>
      <c r="J20" s="23">
        <f si="123" t="shared"/>
        <v>227.67559236864378</v>
      </c>
      <c r="K20" s="21">
        <v>6</v>
      </c>
      <c r="L20" s="28">
        <f si="124" t="shared"/>
        <v>21.934064775399204</v>
      </c>
      <c r="M20" s="21"/>
      <c r="N20" s="21"/>
    </row>
    <row ht="18" customHeight="1" r="21">
      <c r="A21" s="17" t="s">
        <v>30</v>
      </c>
      <c r="B21" s="35">
        <v>12753.51</v>
      </c>
      <c r="C21" s="24">
        <f si="117" t="shared"/>
        <v>0.074880000000121072</v>
      </c>
      <c r="D21" s="23">
        <f si="118" t="shared"/>
        <v>179.71200000029057</v>
      </c>
      <c r="E21" s="35">
        <v>4896.1873599999999</v>
      </c>
      <c r="F21" s="24">
        <f si="119" t="shared"/>
        <v>0.050279999999474967</v>
      </c>
      <c r="G21" s="23">
        <f si="120" t="shared"/>
        <v>120.67199999873992</v>
      </c>
      <c r="H21" s="20">
        <f si="121" t="shared"/>
        <v>0.67147435896626162</v>
      </c>
      <c r="I21" s="26">
        <f si="122" t="shared"/>
        <v>0.83020353831414084</v>
      </c>
      <c r="J21" s="23">
        <f si="123" t="shared"/>
        <v>216.46739830237792</v>
      </c>
      <c r="K21" s="21">
        <v>6</v>
      </c>
      <c r="L21" s="28">
        <f si="124" t="shared"/>
        <v>20.85427729309999</v>
      </c>
      <c r="M21" s="21"/>
      <c r="N21" s="21"/>
    </row>
    <row ht="18" customHeight="1" r="22">
      <c r="A22" s="17" t="s">
        <v>31</v>
      </c>
      <c r="B22" s="35">
        <v>12753.5962</v>
      </c>
      <c r="C22" s="24">
        <f si="117" t="shared"/>
        <v>0.086199999999735155</v>
      </c>
      <c r="D22" s="23">
        <f si="118" t="shared"/>
        <v>206.87999999936437</v>
      </c>
      <c r="E22" s="35">
        <v>4896.2344400000002</v>
      </c>
      <c r="F22" s="24">
        <f si="119" t="shared"/>
        <v>0.047080000000278233</v>
      </c>
      <c r="G22" s="23">
        <f si="120" t="shared"/>
        <v>112.99200000066776</v>
      </c>
      <c r="H22" s="20">
        <f si="121" t="shared"/>
        <v>0.54617169374040464</v>
      </c>
      <c r="I22" s="26">
        <f si="122" t="shared"/>
        <v>0.87763085395739426</v>
      </c>
      <c r="J22" s="23">
        <f si="123" t="shared"/>
        <v>235.72553205770456</v>
      </c>
      <c r="K22" s="21">
        <v>6</v>
      </c>
      <c r="L22" s="28">
        <f si="124" t="shared"/>
        <v>22.709588830222021</v>
      </c>
      <c r="M22" s="21"/>
      <c r="N22" s="21"/>
    </row>
    <row ht="18" customHeight="1" r="23">
      <c r="A23" s="17" t="s">
        <v>32</v>
      </c>
      <c r="B23" s="35">
        <v>12753.686040000001</v>
      </c>
      <c r="C23" s="24">
        <f si="117" t="shared"/>
        <v>0.08984000000054948</v>
      </c>
      <c r="D23" s="23">
        <f si="118" t="shared"/>
        <v>215.61600000131875</v>
      </c>
      <c r="E23" s="35">
        <v>4896.2776800000001</v>
      </c>
      <c r="F23" s="24">
        <f si="119" t="shared"/>
        <v>0.043239999999968859</v>
      </c>
      <c r="G23" s="23">
        <f si="120" t="shared"/>
        <v>103.77599999992526</v>
      </c>
      <c r="H23" s="20">
        <f si="121" t="shared"/>
        <v>0.48130008904390464</v>
      </c>
      <c r="I23" s="26">
        <f si="122" t="shared"/>
        <v>0.90106554608369371</v>
      </c>
      <c r="J23" s="23">
        <f si="123" t="shared"/>
        <v>239.29002827646866</v>
      </c>
      <c r="K23" s="21">
        <v>6</v>
      </c>
      <c r="L23" s="28">
        <f si="124" t="shared"/>
        <v>23.052989236654014</v>
      </c>
      <c r="M23" s="21"/>
      <c r="N23" s="21"/>
    </row>
    <row ht="18" customHeight="1" r="24">
      <c r="A24" s="17" t="s">
        <v>33</v>
      </c>
      <c r="B24" s="35">
        <v>12753.81112</v>
      </c>
      <c r="C24" s="24">
        <f si="117" t="shared"/>
        <v>0.12507999999979802</v>
      </c>
      <c r="D24" s="23">
        <f si="118" t="shared"/>
        <v>300.19199999951525</v>
      </c>
      <c r="E24" s="35">
        <v>4896.32204</v>
      </c>
      <c r="F24" s="24">
        <f si="119" t="shared"/>
        <v>0.044359999999869615</v>
      </c>
      <c r="G24" s="23">
        <f si="120" t="shared"/>
        <v>106.46399999968708</v>
      </c>
      <c r="H24" s="20">
        <f si="121" t="shared"/>
        <v>0.35465302206540811</v>
      </c>
      <c r="I24" s="26">
        <f si="122" t="shared"/>
        <v>0.94248288748956155</v>
      </c>
      <c r="J24" s="23">
        <f si="123" t="shared"/>
        <v>318.51188385936609</v>
      </c>
      <c r="K24" s="21">
        <v>6</v>
      </c>
      <c r="L24" s="28">
        <f si="124" t="shared"/>
        <v>30.685152587607526</v>
      </c>
      <c r="M24" s="21"/>
      <c r="N24" s="21"/>
    </row>
    <row ht="18" customHeight="1" r="25">
      <c r="A25" s="17" t="s">
        <v>34</v>
      </c>
      <c r="B25" s="35">
        <v>12753.90338</v>
      </c>
      <c r="C25" s="24">
        <f si="117" t="shared"/>
        <v>0.092259999999441789</v>
      </c>
      <c r="D25" s="23">
        <f si="118" t="shared"/>
        <v>221.42399999866029</v>
      </c>
      <c r="E25" s="35">
        <v>4896.3805199999997</v>
      </c>
      <c r="F25" s="24">
        <f si="119" t="shared"/>
        <v>0.058479999999690335</v>
      </c>
      <c r="G25" s="23">
        <f si="120" t="shared"/>
        <v>140.3519999992568</v>
      </c>
      <c r="H25" s="20">
        <f si="121" t="shared"/>
        <v>0.63386082809499422</v>
      </c>
      <c r="I25" s="26">
        <f si="122" t="shared"/>
        <v>0.84461762563712461</v>
      </c>
      <c r="J25" s="23">
        <f si="123" t="shared"/>
        <v>262.15886725266057</v>
      </c>
      <c r="K25" s="21">
        <v>6</v>
      </c>
      <c r="L25" s="28">
        <f si="124" t="shared"/>
        <v>25.256152914514509</v>
      </c>
      <c r="M25" s="21"/>
      <c r="N25" s="21"/>
    </row>
    <row ht="18" customHeight="1" r="26">
      <c r="A26" s="41" t="s">
        <v>35</v>
      </c>
      <c r="B26" s="35">
        <v>12754.122939999999</v>
      </c>
      <c r="C26" s="24">
        <f si="117" t="shared"/>
        <v>0.21955999999954656</v>
      </c>
      <c r="D26" s="23">
        <f si="118" t="shared"/>
        <v>526.94399999891175</v>
      </c>
      <c r="E26" s="35">
        <v>4896.4420799999998</v>
      </c>
      <c r="F26" s="24">
        <f si="119" t="shared"/>
        <v>0.061560000000099535</v>
      </c>
      <c r="G26" s="23">
        <f si="120" t="shared"/>
        <v>147.74400000023888</v>
      </c>
      <c r="H26" s="20">
        <f si="121" t="shared"/>
        <v>0.28037893969860933</v>
      </c>
      <c r="I26" s="26">
        <f si="122" t="shared"/>
        <v>0.96286922416137466</v>
      </c>
      <c r="J26" s="23">
        <f si="123" t="shared"/>
        <v>547.26434989950121</v>
      </c>
      <c r="K26" s="21">
        <v>6</v>
      </c>
      <c r="L26" s="28">
        <f si="124" t="shared"/>
        <v>52.722962418063695</v>
      </c>
      <c r="M26" s="21"/>
      <c r="N26" s="21"/>
    </row>
    <row ht="18" customHeight="1" r="27">
      <c r="A27" s="17" t="s">
        <v>36</v>
      </c>
      <c r="B27" s="35">
        <v>12754.341259999999</v>
      </c>
      <c r="C27" s="24">
        <f si="117" t="shared"/>
        <v>0.21831999999994878</v>
      </c>
      <c r="D27" s="23">
        <f si="118" t="shared"/>
        <v>523.96799999987707</v>
      </c>
      <c r="E27" s="35">
        <v>4896.4981600000001</v>
      </c>
      <c r="F27" s="24">
        <f si="119" t="shared"/>
        <v>0.056080000000292785</v>
      </c>
      <c r="G27" s="23">
        <f si="120" t="shared"/>
        <v>134.59200000070268</v>
      </c>
      <c r="H27" s="20">
        <f si="121" t="shared"/>
        <v>0.25687064859062819</v>
      </c>
      <c r="I27" s="26">
        <f si="122" t="shared"/>
        <v>0.968556491796291</v>
      </c>
      <c r="J27" s="23">
        <f si="123" t="shared"/>
        <v>540.97825417299384</v>
      </c>
      <c r="K27" s="21">
        <v>6</v>
      </c>
      <c r="L27" s="28">
        <f si="124" t="shared"/>
        <v>52.117365527263367</v>
      </c>
      <c r="M27" s="21"/>
      <c r="N27" s="21"/>
    </row>
    <row ht="18" customHeight="1" r="28">
      <c r="A28" s="17" t="s">
        <v>37</v>
      </c>
      <c r="B28" s="35">
        <v>12754.55754</v>
      </c>
      <c r="C28" s="24">
        <f si="117" t="shared"/>
        <v>0.21628000000055181</v>
      </c>
      <c r="D28" s="23">
        <f si="118" t="shared"/>
        <v>519.07200000132434</v>
      </c>
      <c r="E28" s="35">
        <v>4896.5579600000001</v>
      </c>
      <c r="F28" s="24">
        <f si="119" t="shared"/>
        <v>0.059799999999995634</v>
      </c>
      <c r="G28" s="23">
        <f si="120" t="shared"/>
        <v>143.51999999998952</v>
      </c>
      <c r="H28" s="20">
        <f si="121" t="shared"/>
        <v>0.27649343443611551</v>
      </c>
      <c r="I28" s="26">
        <f si="122" t="shared"/>
        <v>0.9638364527051273</v>
      </c>
      <c r="J28" s="23">
        <f si="123" t="shared"/>
        <v>538.5477987935443</v>
      </c>
      <c r="K28" s="21">
        <v>6</v>
      </c>
      <c r="L28" s="28">
        <f si="124" t="shared"/>
        <v>51.883217610168039</v>
      </c>
      <c r="M28" s="21"/>
      <c r="N28" s="21"/>
    </row>
    <row ht="18" customHeight="1" r="29">
      <c r="A29" s="17" t="s">
        <v>38</v>
      </c>
      <c r="B29" s="35">
        <v>12754.780699999999</v>
      </c>
      <c r="C29" s="24">
        <f si="117" t="shared"/>
        <v>0.22315999999955238</v>
      </c>
      <c r="D29" s="23">
        <f si="118" t="shared"/>
        <v>535.58399999892572</v>
      </c>
      <c r="E29" s="35">
        <v>4896.6171999999997</v>
      </c>
      <c r="F29" s="24">
        <f si="119" t="shared"/>
        <v>0.059239999999590509</v>
      </c>
      <c r="G29" s="23">
        <f si="120" t="shared"/>
        <v>142.17599999901722</v>
      </c>
      <c r="H29" s="20">
        <f si="121" t="shared"/>
        <v>0.26545975981228415</v>
      </c>
      <c r="I29" s="26">
        <f si="122" t="shared"/>
        <v>0.96652474211707973</v>
      </c>
      <c r="J29" s="23">
        <f si="123" t="shared"/>
        <v>554.1337708807954</v>
      </c>
      <c r="K29" s="21">
        <v>6</v>
      </c>
      <c r="L29" s="28">
        <f si="124" t="shared"/>
        <v>53.38475634689744</v>
      </c>
      <c r="M29" s="21"/>
      <c r="N29" s="21"/>
    </row>
    <row ht="18" customHeight="1" r="30">
      <c r="A30" s="17" t="s">
        <v>39</v>
      </c>
      <c r="B30" s="35">
        <v>12755.00526</v>
      </c>
      <c r="C30" s="24">
        <f si="117" t="shared"/>
        <v>0.2245600000005652</v>
      </c>
      <c r="D30" s="23">
        <f si="118" t="shared"/>
        <v>538.94400000135647</v>
      </c>
      <c r="E30" s="35">
        <v>4896.6773999999996</v>
      </c>
      <c r="F30" s="24">
        <f si="119" t="shared"/>
        <v>0.060199999999895226</v>
      </c>
      <c r="G30" s="23">
        <f si="120" t="shared"/>
        <v>144.47999999974854</v>
      </c>
      <c r="H30" s="20">
        <f si="121" t="shared"/>
        <v>0.26807980049761182</v>
      </c>
      <c r="I30" s="26">
        <f si="122" t="shared"/>
        <v>0.96589428072161509</v>
      </c>
      <c r="J30" s="23">
        <f si="123" t="shared"/>
        <v>557.97410830377203</v>
      </c>
      <c r="K30" s="21">
        <v>6</v>
      </c>
      <c r="L30" s="28">
        <f si="124" t="shared"/>
        <v>53.754731050459732</v>
      </c>
      <c r="M30" s="21"/>
      <c r="N30" s="21"/>
    </row>
    <row ht="18" customHeight="1" r="31">
      <c r="A31" s="17" t="s">
        <v>40</v>
      </c>
      <c r="B31" s="35">
        <v>12755.211740000001</v>
      </c>
      <c r="C31" s="24">
        <f si="117" t="shared"/>
        <v>0.20648000000073807</v>
      </c>
      <c r="D31" s="23">
        <f si="118" t="shared"/>
        <v>495.55200000177138</v>
      </c>
      <c r="E31" s="35">
        <v>4896.7387200000003</v>
      </c>
      <c r="F31" s="24">
        <f si="119" t="shared"/>
        <v>0.061320000000705477</v>
      </c>
      <c r="G31" s="23">
        <f si="120" t="shared"/>
        <v>147.16800000169314</v>
      </c>
      <c r="H31" s="20">
        <f si="121" t="shared"/>
        <v>0.29697791553896885</v>
      </c>
      <c r="I31" s="26">
        <f si="122" t="shared"/>
        <v>0.95861994550504659</v>
      </c>
      <c r="J31" s="23">
        <f si="123" t="shared"/>
        <v>516.943135103131</v>
      </c>
      <c r="K31" s="21">
        <v>6</v>
      </c>
      <c r="L31" s="28">
        <f si="124" t="shared"/>
        <v>49.801843458875823</v>
      </c>
      <c r="M31" s="21"/>
      <c r="N31" s="21"/>
    </row>
    <row ht="18" customHeight="1" r="32">
      <c r="A32" s="17" t="s">
        <v>41</v>
      </c>
      <c r="B32" s="35">
        <v>12755.416939999999</v>
      </c>
      <c r="C32" s="24">
        <f si="117" t="shared"/>
        <v>0.20519999999851279</v>
      </c>
      <c r="D32" s="23">
        <f si="118" t="shared"/>
        <v>492.47999999643071</v>
      </c>
      <c r="E32" s="35">
        <v>4896.8010000000004</v>
      </c>
      <c r="F32" s="24">
        <f si="119" t="shared"/>
        <v>0.062280000000100699</v>
      </c>
      <c r="G32" s="23">
        <f si="120" t="shared"/>
        <v>149.47200000024168</v>
      </c>
      <c r="H32" s="20">
        <f si="121" t="shared"/>
        <v>0.30350877193251502</v>
      </c>
      <c r="I32" s="26">
        <f si="122" t="shared"/>
        <v>0.95689724020045686</v>
      </c>
      <c r="J32" s="23">
        <f si="123" t="shared"/>
        <v>514.66341348550964</v>
      </c>
      <c r="K32" s="21">
        <v>6</v>
      </c>
      <c r="L32" s="28">
        <f si="124" t="shared"/>
        <v>49.58221709879669</v>
      </c>
      <c r="M32" s="21"/>
      <c r="N32" s="21"/>
    </row>
    <row ht="18" customHeight="1" r="33">
      <c r="A33" s="17" t="s">
        <v>42</v>
      </c>
      <c r="B33" s="35">
        <v>12755.60246</v>
      </c>
      <c r="C33" s="24">
        <f si="117" t="shared"/>
        <v>0.18552000000090629</v>
      </c>
      <c r="D33" s="23">
        <f si="118" t="shared"/>
        <v>445.2480000021751</v>
      </c>
      <c r="E33" s="35">
        <v>4896.8586800000003</v>
      </c>
      <c r="F33" s="24">
        <f si="119" t="shared"/>
        <v>0.057679999999891152</v>
      </c>
      <c r="G33" s="23">
        <f si="120" t="shared"/>
        <v>138.43199999973876</v>
      </c>
      <c r="H33" s="20">
        <f si="121" t="shared"/>
        <v>0.31090987494399192</v>
      </c>
      <c r="I33" s="26">
        <f si="122" t="shared"/>
        <v>0.95491126835707774</v>
      </c>
      <c r="J33" s="23">
        <f si="123" t="shared"/>
        <v>466.27159481343551</v>
      </c>
      <c r="K33" s="21">
        <v>6</v>
      </c>
      <c r="L33" s="28">
        <f si="124" t="shared"/>
        <v>44.920192178558331</v>
      </c>
      <c r="M33" s="21"/>
      <c r="N33" s="21"/>
    </row>
    <row ht="18" customHeight="1" r="34">
      <c r="A34" s="17" t="s">
        <v>43</v>
      </c>
      <c r="B34" s="35">
        <v>12755.766460000001</v>
      </c>
      <c r="C34" s="24">
        <f si="117" t="shared"/>
        <v>0.16400000000066939</v>
      </c>
      <c r="D34" s="23">
        <f si="118" t="shared"/>
        <v>393.60000000160653</v>
      </c>
      <c r="E34" s="35">
        <v>4896.9110000000001</v>
      </c>
      <c r="F34" s="24">
        <f si="119" t="shared"/>
        <v>0.05231999999978143</v>
      </c>
      <c r="G34" s="23">
        <f si="120" t="shared"/>
        <v>125.56799999947543</v>
      </c>
      <c r="H34" s="20">
        <f si="121" t="shared"/>
        <v>0.31902439024126755</v>
      </c>
      <c r="I34" s="26">
        <f si="122" t="shared"/>
        <v>0.95269357289940393</v>
      </c>
      <c r="J34" s="23">
        <f si="123" t="shared"/>
        <v>413.14438471935324</v>
      </c>
      <c r="K34" s="21">
        <v>6</v>
      </c>
      <c r="L34" s="28">
        <f si="124" t="shared"/>
        <v>39.801963845795115</v>
      </c>
      <c r="M34" s="21"/>
      <c r="N34" s="21"/>
    </row>
    <row ht="18" customHeight="1" r="35">
      <c r="A35" s="17" t="s">
        <v>44</v>
      </c>
      <c r="B35" s="35">
        <v>12755.892180000001</v>
      </c>
      <c r="C35" s="24">
        <f si="117" t="shared"/>
        <v>0.12572000000000116</v>
      </c>
      <c r="D35" s="23">
        <f si="118" t="shared"/>
        <v>301.72800000000279</v>
      </c>
      <c r="E35" s="35">
        <v>4896.9572399999997</v>
      </c>
      <c r="F35" s="24">
        <f si="119" t="shared"/>
        <v>0.046239999999670545</v>
      </c>
      <c r="G35" s="23">
        <f si="120" t="shared"/>
        <v>110.97599999920931</v>
      </c>
      <c r="H35" s="20">
        <f si="121" t="shared"/>
        <v>0.36780146356721377</v>
      </c>
      <c r="I35" s="26">
        <f si="122" t="shared"/>
        <v>0.9385316113280997</v>
      </c>
      <c r="J35" s="23">
        <f si="123" t="shared"/>
        <v>321.48943771114193</v>
      </c>
      <c r="K35" s="21">
        <v>6</v>
      </c>
      <c r="L35" s="28">
        <f si="124" t="shared"/>
        <v>30.972007486622537</v>
      </c>
      <c r="M35" s="21"/>
      <c r="N35" s="21"/>
    </row>
    <row ht="18" customHeight="1" r="36">
      <c r="A36" s="17" t="s">
        <v>45</v>
      </c>
      <c r="B36" s="35">
        <v>12756.002899999999</v>
      </c>
      <c r="C36" s="24">
        <f si="117" t="shared"/>
        <v>0.11071999999876425</v>
      </c>
      <c r="D36" s="23">
        <f si="118" t="shared"/>
        <v>265.7279999970342</v>
      </c>
      <c r="E36" s="35">
        <v>4896.9983599999996</v>
      </c>
      <c r="F36" s="24">
        <f si="119" t="shared"/>
        <v>0.041119999999864376</v>
      </c>
      <c r="G36" s="23">
        <f si="120" t="shared"/>
        <v>98.687999999674503</v>
      </c>
      <c r="H36" s="20">
        <f si="121" t="shared"/>
        <v>0.37138728323991438</v>
      </c>
      <c r="I36" s="26">
        <f si="122" t="shared"/>
        <v>0.93743790469719956</v>
      </c>
      <c r="J36" s="23">
        <f si="123" t="shared"/>
        <v>283.46197509782428</v>
      </c>
      <c r="K36" s="21">
        <v>6</v>
      </c>
      <c r="L36" s="28">
        <f si="124" t="shared"/>
        <v>27.308475442950321</v>
      </c>
      <c r="M36" s="21"/>
      <c r="N36" s="21"/>
    </row>
    <row ht="18" customHeight="1" r="37">
      <c r="A37" s="17" t="s">
        <v>46</v>
      </c>
      <c r="B37" s="35">
        <v>12756.099179999999</v>
      </c>
      <c r="C37" s="24">
        <f si="117" t="shared"/>
        <v>0.096279999999751453</v>
      </c>
      <c r="D37" s="23">
        <f si="118" t="shared"/>
        <v>231.07199999940349</v>
      </c>
      <c r="E37" s="35">
        <v>4897.0375999999997</v>
      </c>
      <c r="F37" s="24">
        <f si="119" t="shared"/>
        <v>0.039240000000063446</v>
      </c>
      <c r="G37" s="23">
        <f si="120" t="shared"/>
        <v>94.176000000152271</v>
      </c>
      <c r="H37" s="20">
        <f si="121" t="shared"/>
        <v>0.40756127960287436</v>
      </c>
      <c r="I37" s="26">
        <f si="122" t="shared"/>
        <v>0.92604256325434142</v>
      </c>
      <c r="J37" s="23">
        <f si="123" t="shared"/>
        <v>249.526327588399</v>
      </c>
      <c r="K37" s="21">
        <v>6</v>
      </c>
      <c r="L37" s="28">
        <f si="124" t="shared"/>
        <v>24.039145239730157</v>
      </c>
      <c r="M37" s="21"/>
      <c r="N37" s="21"/>
    </row>
    <row ht="18" customHeight="1" r="38">
      <c r="A38" s="17" t="s">
        <v>47</v>
      </c>
      <c r="B38" s="35">
        <v>12756.21118</v>
      </c>
      <c r="C38" s="24">
        <f si="117" t="shared"/>
        <v>0.11200000000098953</v>
      </c>
      <c r="D38" s="23">
        <f si="118" t="shared"/>
        <v>268.80000000237487</v>
      </c>
      <c r="E38" s="35">
        <v>4897.0818399999998</v>
      </c>
      <c r="F38" s="24">
        <f si="119" t="shared"/>
        <v>0.044240000000172586</v>
      </c>
      <c r="G38" s="23">
        <f si="120" t="shared"/>
        <v>106.17600000041421</v>
      </c>
      <c r="H38" s="20">
        <f si="121" t="shared"/>
        <v>0.39499999999805108</v>
      </c>
      <c r="I38" s="26">
        <f si="122" t="shared"/>
        <v>0.93007160780771869</v>
      </c>
      <c r="J38" s="23">
        <f si="123" t="shared"/>
        <v>289.0100049779673</v>
      </c>
      <c r="K38" s="21">
        <v>6</v>
      </c>
      <c r="L38" s="28">
        <f si="124" t="shared"/>
        <v>27.842967724274313</v>
      </c>
      <c r="M38" s="21"/>
      <c r="N38" s="21"/>
    </row>
    <row ht="18" customHeight="1" r="39">
      <c r="A39" s="17" t="s">
        <v>48</v>
      </c>
      <c r="B39" s="35">
        <v>12756.3269</v>
      </c>
      <c r="C39" s="24">
        <f si="117" t="shared"/>
        <v>0.11571999999978289</v>
      </c>
      <c r="D39" s="23">
        <f si="118" t="shared"/>
        <v>277.72799999947893</v>
      </c>
      <c r="E39" s="35">
        <v>4897.1256000000003</v>
      </c>
      <c r="F39" s="24">
        <f si="119" t="shared"/>
        <v>0.043760000000474975</v>
      </c>
      <c r="G39" s="23">
        <f si="120" t="shared"/>
        <v>105.02400000113994</v>
      </c>
      <c r="H39" s="20">
        <f si="121" t="shared"/>
        <v>0.37815416523122258</v>
      </c>
      <c r="I39" s="26">
        <f si="122" t="shared"/>
        <v>0.9353556544547833</v>
      </c>
      <c r="J39" s="23">
        <f si="123" t="shared"/>
        <v>296.92235106160331</v>
      </c>
      <c r="K39" s="21">
        <v>6</v>
      </c>
      <c r="L39" s="28">
        <f si="124" t="shared"/>
        <v>28.605236133102444</v>
      </c>
      <c r="M39" s="21"/>
      <c r="N39" s="21"/>
    </row>
    <row ht="18" customHeight="1" r="40">
      <c r="A40" s="17" t="s">
        <v>49</v>
      </c>
      <c r="B40" s="35">
        <v>12756.43008</v>
      </c>
      <c r="C40" s="24">
        <f si="117" t="shared"/>
        <v>0.10318000000006577</v>
      </c>
      <c r="D40" s="23">
        <f si="118" t="shared"/>
        <v>247.63200000015786</v>
      </c>
      <c r="E40" s="35">
        <v>4897.1723199999997</v>
      </c>
      <c r="F40" s="24">
        <f si="119" t="shared"/>
        <v>0.046719999999368156</v>
      </c>
      <c r="G40" s="23">
        <f si="120" t="shared"/>
        <v>112.12799999848357</v>
      </c>
      <c r="H40" s="20">
        <f si="121" t="shared"/>
        <v>0.45280093040645836</v>
      </c>
      <c r="I40" s="26">
        <f si="122" t="shared"/>
        <v>0.91096419558707731</v>
      </c>
      <c r="J40" s="23">
        <f si="123" t="shared"/>
        <v>271.83505257368506</v>
      </c>
      <c r="K40" s="21">
        <v>6</v>
      </c>
      <c r="L40" s="28">
        <f si="124" t="shared"/>
        <v>26.188348032146923</v>
      </c>
      <c r="M40" s="21"/>
      <c r="N40" s="21"/>
    </row>
    <row ht="18" customHeight="1" r="41">
      <c r="A41" s="29"/>
      <c r="B41" s="29"/>
      <c r="C41" s="20"/>
      <c r="D41" s="23">
        <f>SUM(D17:D40)</f>
        <v>8025.0239999993937</v>
      </c>
      <c r="E41" s="20"/>
      <c r="F41" s="20"/>
      <c r="G41" s="23">
        <f>SUM(G17:G40)</f>
        <v>2981.760000000213</v>
      </c>
      <c r="H41" s="20">
        <f si="121" t="shared"/>
        <v>0.37155776730392809</v>
      </c>
      <c r="I41" s="26">
        <f si="122" t="shared"/>
        <v>0.93738573698825589</v>
      </c>
      <c r="J41" s="20">
        <f si="123" t="shared"/>
        <v>8561.0690277656067</v>
      </c>
      <c r="K41" s="20"/>
      <c r="L41" s="21"/>
      <c r="M41" s="21"/>
      <c r="N41" s="21"/>
    </row>
    <row ht="12.75" customHeight="1" r="42">
      <c r="B42" s="52"/>
      <c r="C42" s="52"/>
      <c r="D42" s="52"/>
      <c r="E42" s="1"/>
      <c r="J42" s="1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1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/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>
      <c r="C532" s="34"/>
    </row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>
        <f ref="C844:C903" si="125" t="shared">B844-B843</f>
        <v>0</v>
      </c>
    </row>
    <row ht="12.75" customHeight="1" r="845">
      <c r="C845" s="34">
        <f si="125" t="shared"/>
        <v>0</v>
      </c>
    </row>
    <row ht="12.75" customHeight="1" r="846">
      <c r="C846" s="34">
        <f si="125" t="shared"/>
        <v>0</v>
      </c>
    </row>
    <row ht="12.75" customHeight="1" r="847">
      <c r="C847" s="34">
        <f si="125" t="shared"/>
        <v>0</v>
      </c>
    </row>
    <row ht="12.75" customHeight="1" r="848">
      <c r="C848" s="34">
        <f si="125" t="shared"/>
        <v>0</v>
      </c>
    </row>
    <row ht="12.75" customHeight="1" r="849">
      <c r="C849" s="34">
        <f si="125" t="shared"/>
        <v>0</v>
      </c>
    </row>
    <row ht="12.75" customHeight="1" r="850">
      <c r="C850" s="34">
        <f si="125" t="shared"/>
        <v>0</v>
      </c>
    </row>
    <row ht="12.75" customHeight="1" r="851">
      <c r="C851" s="34">
        <f si="125" t="shared"/>
        <v>0</v>
      </c>
    </row>
    <row ht="12.75" customHeight="1" r="852">
      <c r="C852" s="34">
        <f si="125" t="shared"/>
        <v>0</v>
      </c>
    </row>
    <row ht="12.75" customHeight="1" r="853">
      <c r="C853" s="34">
        <f si="125" t="shared"/>
        <v>0</v>
      </c>
    </row>
    <row ht="12.75" customHeight="1" r="854">
      <c r="C854" s="34">
        <f si="125" t="shared"/>
        <v>0</v>
      </c>
    </row>
    <row ht="12.75" customHeight="1" r="855">
      <c r="C855" s="34">
        <f si="125" t="shared"/>
        <v>0</v>
      </c>
    </row>
    <row ht="12.75" customHeight="1" r="856">
      <c r="C856" s="34">
        <f si="125" t="shared"/>
        <v>0</v>
      </c>
    </row>
    <row ht="12.75" customHeight="1" r="857">
      <c r="C857" s="34">
        <f si="125" t="shared"/>
        <v>0</v>
      </c>
    </row>
    <row ht="12.75" customHeight="1" r="858">
      <c r="C858" s="34">
        <f si="125" t="shared"/>
        <v>0</v>
      </c>
    </row>
    <row ht="12.75" customHeight="1" r="859">
      <c r="C859" s="34">
        <f si="125" t="shared"/>
        <v>0</v>
      </c>
    </row>
    <row ht="12.75" customHeight="1" r="860">
      <c r="C860" s="34">
        <f si="125" t="shared"/>
        <v>0</v>
      </c>
    </row>
    <row ht="12.75" customHeight="1" r="861">
      <c r="C861" s="34">
        <f si="125" t="shared"/>
        <v>0</v>
      </c>
    </row>
    <row ht="12.75" customHeight="1" r="862">
      <c r="C862" s="34">
        <f si="125" t="shared"/>
        <v>0</v>
      </c>
    </row>
    <row ht="12.75" customHeight="1" r="863">
      <c r="C863" s="34">
        <f si="125" t="shared"/>
        <v>0</v>
      </c>
    </row>
    <row ht="12.75" customHeight="1" r="864">
      <c r="C864" s="34">
        <f si="125" t="shared"/>
        <v>0</v>
      </c>
    </row>
    <row ht="12.75" customHeight="1" r="865">
      <c r="C865" s="34">
        <f si="125" t="shared"/>
        <v>0</v>
      </c>
    </row>
    <row ht="12.75" customHeight="1" r="866">
      <c r="C866" s="34">
        <f si="125" t="shared"/>
        <v>0</v>
      </c>
    </row>
    <row ht="12.75" customHeight="1" r="867">
      <c r="C867" s="34">
        <f si="125" t="shared"/>
        <v>0</v>
      </c>
    </row>
    <row ht="12.75" customHeight="1" r="868">
      <c r="C868" s="34">
        <f si="125" t="shared"/>
        <v>0</v>
      </c>
    </row>
    <row ht="12.75" customHeight="1" r="869">
      <c r="C869" s="34">
        <f si="125" t="shared"/>
        <v>0</v>
      </c>
    </row>
    <row ht="12.75" customHeight="1" r="870">
      <c r="C870" s="34">
        <f si="125" t="shared"/>
        <v>0</v>
      </c>
    </row>
    <row ht="12.75" customHeight="1" r="871">
      <c r="C871" s="34">
        <f si="125" t="shared"/>
        <v>0</v>
      </c>
    </row>
    <row ht="12.75" customHeight="1" r="872">
      <c r="C872" s="34">
        <f si="125" t="shared"/>
        <v>0</v>
      </c>
    </row>
    <row ht="12.75" customHeight="1" r="873">
      <c r="C873" s="34">
        <f si="125" t="shared"/>
        <v>0</v>
      </c>
    </row>
    <row ht="12.75" customHeight="1" r="874">
      <c r="C874" s="34">
        <f si="125" t="shared"/>
        <v>0</v>
      </c>
    </row>
    <row ht="12.75" customHeight="1" r="875">
      <c r="C875" s="34">
        <f si="125" t="shared"/>
        <v>0</v>
      </c>
    </row>
    <row ht="12.75" customHeight="1" r="876">
      <c r="C876" s="34">
        <f si="125" t="shared"/>
        <v>0</v>
      </c>
    </row>
    <row ht="12.75" customHeight="1" r="877">
      <c r="C877" s="34">
        <f si="125" t="shared"/>
        <v>0</v>
      </c>
    </row>
    <row ht="12.75" customHeight="1" r="878">
      <c r="C878" s="34">
        <f si="125" t="shared"/>
        <v>0</v>
      </c>
    </row>
    <row ht="12.75" customHeight="1" r="879">
      <c r="C879" s="34">
        <f si="125" t="shared"/>
        <v>0</v>
      </c>
    </row>
    <row ht="12.75" customHeight="1" r="880">
      <c r="C880" s="34">
        <f si="125" t="shared"/>
        <v>0</v>
      </c>
    </row>
    <row ht="12.75" customHeight="1" r="881">
      <c r="C881" s="34">
        <f si="125" t="shared"/>
        <v>0</v>
      </c>
    </row>
    <row ht="12.75" customHeight="1" r="882">
      <c r="C882" s="34">
        <f si="125" t="shared"/>
        <v>0</v>
      </c>
    </row>
    <row ht="12.75" customHeight="1" r="883">
      <c r="C883" s="34">
        <f si="125" t="shared"/>
        <v>0</v>
      </c>
    </row>
    <row ht="12.75" customHeight="1" r="884">
      <c r="C884" s="34">
        <f si="125" t="shared"/>
        <v>0</v>
      </c>
    </row>
    <row ht="12.75" customHeight="1" r="885">
      <c r="C885" s="34">
        <f si="125" t="shared"/>
        <v>0</v>
      </c>
    </row>
    <row ht="12.75" customHeight="1" r="886">
      <c r="C886" s="34">
        <f si="125" t="shared"/>
        <v>0</v>
      </c>
    </row>
    <row ht="12.75" customHeight="1" r="887">
      <c r="C887" s="34">
        <f si="125" t="shared"/>
        <v>0</v>
      </c>
    </row>
    <row ht="12.75" customHeight="1" r="888">
      <c r="C888" s="34">
        <f si="125" t="shared"/>
        <v>0</v>
      </c>
    </row>
    <row ht="12.75" customHeight="1" r="889">
      <c r="C889" s="34">
        <f si="125" t="shared"/>
        <v>0</v>
      </c>
    </row>
    <row ht="12.75" customHeight="1" r="890">
      <c r="C890" s="34">
        <f si="125" t="shared"/>
        <v>0</v>
      </c>
    </row>
    <row ht="12.75" customHeight="1" r="891">
      <c r="C891" s="34">
        <f si="125" t="shared"/>
        <v>0</v>
      </c>
    </row>
    <row ht="12.75" customHeight="1" r="892">
      <c r="C892" s="34">
        <f si="125" t="shared"/>
        <v>0</v>
      </c>
    </row>
    <row ht="12.75" customHeight="1" r="893">
      <c r="C893" s="34">
        <f si="125" t="shared"/>
        <v>0</v>
      </c>
    </row>
    <row ht="12.75" customHeight="1" r="894">
      <c r="C894" s="34">
        <f si="125" t="shared"/>
        <v>0</v>
      </c>
    </row>
    <row ht="12.75" customHeight="1" r="895">
      <c r="C895" s="34">
        <f si="125" t="shared"/>
        <v>0</v>
      </c>
    </row>
    <row ht="12.75" customHeight="1" r="896">
      <c r="C896" s="34">
        <f si="125" t="shared"/>
        <v>0</v>
      </c>
    </row>
    <row ht="12.75" customHeight="1" r="897">
      <c r="C897" s="34">
        <f si="125" t="shared"/>
        <v>0</v>
      </c>
    </row>
    <row ht="12.75" customHeight="1" r="898">
      <c r="C898" s="34">
        <f si="125" t="shared"/>
        <v>0</v>
      </c>
    </row>
    <row ht="12.75" customHeight="1" r="899">
      <c r="C899" s="34">
        <f si="125" t="shared"/>
        <v>0</v>
      </c>
    </row>
    <row ht="12.75" customHeight="1" r="900">
      <c r="C900" s="34">
        <f si="125" t="shared"/>
        <v>0</v>
      </c>
    </row>
    <row ht="12.75" customHeight="1" r="901">
      <c r="C901" s="34">
        <f si="125" t="shared"/>
        <v>0</v>
      </c>
    </row>
    <row ht="12.75" customHeight="1" r="902">
      <c r="C902" s="34">
        <f si="125" t="shared"/>
        <v>0</v>
      </c>
    </row>
    <row ht="12.75" customHeight="1" r="903">
      <c r="C903" s="34">
        <f si="125" t="shared"/>
        <v>0</v>
      </c>
    </row>
  </sheetData>
  <mergeCells count="12">
    <mergeCell ref="F10:K10"/>
    <mergeCell ref="F11:K11"/>
    <mergeCell ref="F12:K12"/>
    <mergeCell ref="L14:L15"/>
    <mergeCell ref="A14:A15"/>
    <mergeCell ref="H14:H15"/>
    <mergeCell ref="I14:I15"/>
    <mergeCell ref="J14:J15"/>
    <mergeCell ref="K14:K15"/>
    <mergeCell ref="M14:N14"/>
    <mergeCell ref="B14:D14"/>
    <mergeCell ref="E14:G14"/>
  </mergeCells>
  <printOptions headings="0" gridLines="0" gridLinesSet="0"/>
  <pageMargins left="0.74791700000000005" right="0.74791700000000005" top="0.98402800000000012" bottom="0.98402800000000012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4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110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77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111</v>
      </c>
      <c r="C15" s="9"/>
      <c r="D15" s="9"/>
      <c r="E15" s="12" t="s">
        <v>112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17861.16272</v>
      </c>
      <c r="C17" s="17"/>
      <c r="D17" s="17"/>
      <c r="E17" s="35">
        <v>3799.9375199999999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17861.19328</v>
      </c>
      <c r="C18" s="24">
        <f ref="C18:C41" si="126" t="shared">B18-B17</f>
        <v>0.030559999999240972</v>
      </c>
      <c r="D18" s="23">
        <f ref="D18:D41" si="127" t="shared">C18*3600</f>
        <v>110.0159999972675</v>
      </c>
      <c r="E18" s="35">
        <v>3799.9509600000001</v>
      </c>
      <c r="F18" s="24">
        <f ref="F18:F41" si="128" t="shared">E18-E17</f>
        <v>0.013440000000173313</v>
      </c>
      <c r="G18" s="23">
        <f ref="G18:G41" si="129" t="shared">F18*3600</f>
        <v>48.384000000623928</v>
      </c>
      <c r="H18" s="20">
        <f ref="H18:H41" si="130" t="shared">G18/D18</f>
        <v>0.43979057593282483</v>
      </c>
      <c r="I18" s="26">
        <f ref="I18:I41" si="131" t="shared">1/SQRT(1+H18*H18)</f>
        <v>0.91538568662021857</v>
      </c>
      <c r="J18" s="23">
        <f ref="J18:J41" si="132" t="shared">SQRT(D18*D18+G18*G18)</f>
        <v>120.18540556764427</v>
      </c>
      <c r="K18" s="21">
        <v>6</v>
      </c>
      <c r="L18" s="28">
        <f ref="L18:L41" si="133" t="shared">D18/I18/K18/1.73</f>
        <v>11.578555449676713</v>
      </c>
      <c r="M18" s="21"/>
      <c r="N18" s="21"/>
    </row>
    <row ht="18" customHeight="1" r="19">
      <c r="A19" s="17" t="s">
        <v>27</v>
      </c>
      <c r="B19" s="18">
        <v>17861.220679999999</v>
      </c>
      <c r="C19" s="24">
        <f si="126" t="shared"/>
        <v>0.027399999999033753</v>
      </c>
      <c r="D19" s="23">
        <f si="127" t="shared"/>
        <v>98.63999999652151</v>
      </c>
      <c r="E19" s="35">
        <v>3799.9634799999999</v>
      </c>
      <c r="F19" s="24">
        <f si="128" t="shared"/>
        <v>0.012519999999767606</v>
      </c>
      <c r="G19" s="23">
        <f si="129" t="shared"/>
        <v>45.071999999163381</v>
      </c>
      <c r="H19" s="20">
        <f si="130" t="shared"/>
        <v>0.45693430657697509</v>
      </c>
      <c r="I19" s="26">
        <f si="131" t="shared"/>
        <v>0.90954618681133104</v>
      </c>
      <c r="J19" s="23">
        <f si="132" t="shared"/>
        <v>108.44968779686896</v>
      </c>
      <c r="K19" s="21">
        <v>6</v>
      </c>
      <c r="L19" s="28">
        <f si="133" t="shared"/>
        <v>10.447946801239786</v>
      </c>
      <c r="M19" s="21"/>
      <c r="N19" s="21"/>
    </row>
    <row ht="18" customHeight="1" r="20">
      <c r="A20" s="17" t="s">
        <v>28</v>
      </c>
      <c r="B20" s="18">
        <v>17861.246599999999</v>
      </c>
      <c r="C20" s="24">
        <f si="126" t="shared"/>
        <v>0.02592000000004191</v>
      </c>
      <c r="D20" s="23">
        <f si="127" t="shared"/>
        <v>93.312000000150874</v>
      </c>
      <c r="E20" s="35">
        <v>3799.97712</v>
      </c>
      <c r="F20" s="24">
        <f si="128" t="shared"/>
        <v>0.013640000000123109</v>
      </c>
      <c r="G20" s="23">
        <f si="129" t="shared"/>
        <v>49.104000000443193</v>
      </c>
      <c r="H20" s="20">
        <f si="130" t="shared"/>
        <v>0.52623456790513334</v>
      </c>
      <c r="I20" s="26">
        <f si="131" t="shared"/>
        <v>0.88494784445721841</v>
      </c>
      <c r="J20" s="23">
        <f si="132" t="shared"/>
        <v>105.44350221835238</v>
      </c>
      <c r="K20" s="21">
        <v>6</v>
      </c>
      <c r="L20" s="28">
        <f si="133" t="shared"/>
        <v>10.158333547047436</v>
      </c>
      <c r="M20" s="21"/>
      <c r="N20" s="21"/>
    </row>
    <row ht="18" customHeight="1" r="21">
      <c r="A21" s="17" t="s">
        <v>29</v>
      </c>
      <c r="B21" s="18">
        <v>17861.271680000002</v>
      </c>
      <c r="C21" s="24">
        <f si="126" t="shared"/>
        <v>0.0250800000030722</v>
      </c>
      <c r="D21" s="23">
        <f si="127" t="shared"/>
        <v>90.288000011059921</v>
      </c>
      <c r="E21" s="35">
        <v>3799.9905600000002</v>
      </c>
      <c r="F21" s="24">
        <f si="128" t="shared"/>
        <v>0.013440000000173313</v>
      </c>
      <c r="G21" s="23">
        <f si="129" t="shared"/>
        <v>48.384000000623928</v>
      </c>
      <c r="H21" s="20">
        <f si="130" t="shared"/>
        <v>0.5358851674053815</v>
      </c>
      <c r="I21" s="26">
        <f si="131" t="shared"/>
        <v>0.88141726692712474</v>
      </c>
      <c r="J21" s="23">
        <f si="132" t="shared"/>
        <v>102.43502526996093</v>
      </c>
      <c r="K21" s="21">
        <v>6</v>
      </c>
      <c r="L21" s="28">
        <f si="133" t="shared"/>
        <v>9.868499544312229</v>
      </c>
      <c r="M21" s="21"/>
      <c r="N21" s="21"/>
    </row>
    <row ht="18" customHeight="1" r="22">
      <c r="A22" s="17" t="s">
        <v>30</v>
      </c>
      <c r="B22" s="18">
        <v>17861.296719999998</v>
      </c>
      <c r="C22" s="24">
        <f si="126" t="shared"/>
        <v>0.025039999996806728</v>
      </c>
      <c r="D22" s="23">
        <f si="127" t="shared"/>
        <v>90.14399998850422</v>
      </c>
      <c r="E22" s="35">
        <v>3800.00416</v>
      </c>
      <c r="F22" s="24">
        <f si="128" t="shared"/>
        <v>0.013599999999769352</v>
      </c>
      <c r="G22" s="23">
        <f si="129" t="shared"/>
        <v>48.959999999169668</v>
      </c>
      <c r="H22" s="20">
        <f si="130" t="shared"/>
        <v>0.54313099047538804</v>
      </c>
      <c r="I22" s="26">
        <f si="131" t="shared"/>
        <v>0.87875251135021681</v>
      </c>
      <c r="J22" s="23">
        <f si="132" t="shared"/>
        <v>102.58178363552733</v>
      </c>
      <c r="K22" s="21">
        <v>6</v>
      </c>
      <c r="L22" s="28">
        <f si="133" t="shared"/>
        <v>9.882638115176043</v>
      </c>
      <c r="M22" s="21"/>
      <c r="N22" s="21"/>
    </row>
    <row ht="18" customHeight="1" r="23">
      <c r="A23" s="17" t="s">
        <v>31</v>
      </c>
      <c r="B23" s="18">
        <v>17861.323520000002</v>
      </c>
      <c r="C23" s="24">
        <f si="126" t="shared"/>
        <v>0.026800000003277091</v>
      </c>
      <c r="D23" s="23">
        <f si="127" t="shared"/>
        <v>96.480000011797529</v>
      </c>
      <c r="E23" s="35">
        <v>3800.0171599999999</v>
      </c>
      <c r="F23" s="24">
        <f si="128" t="shared"/>
        <v>0.012999999999919964</v>
      </c>
      <c r="G23" s="23">
        <f si="129" t="shared"/>
        <v>46.799999999711872</v>
      </c>
      <c r="H23" s="20">
        <f si="130" t="shared"/>
        <v>0.48507462680337055</v>
      </c>
      <c r="I23" s="26">
        <f si="131" t="shared"/>
        <v>0.89973421782429064</v>
      </c>
      <c r="J23" s="23">
        <f si="132" t="shared"/>
        <v>107.23166697505678</v>
      </c>
      <c r="K23" s="21">
        <v>6</v>
      </c>
      <c r="L23" s="28">
        <f si="133" t="shared"/>
        <v>10.330603754822427</v>
      </c>
      <c r="M23" s="21"/>
      <c r="N23" s="21"/>
    </row>
    <row ht="18" customHeight="1" r="24">
      <c r="A24" s="17" t="s">
        <v>32</v>
      </c>
      <c r="B24" s="18">
        <v>17861.353200000001</v>
      </c>
      <c r="C24" s="24">
        <f si="126" t="shared"/>
        <v>0.029679999999643769</v>
      </c>
      <c r="D24" s="23">
        <f si="127" t="shared"/>
        <v>106.84799999871757</v>
      </c>
      <c r="E24" s="35">
        <v>3800.03008</v>
      </c>
      <c r="F24" s="24">
        <f si="128" t="shared"/>
        <v>0.012920000000121945</v>
      </c>
      <c r="G24" s="23">
        <f si="129" t="shared"/>
        <v>46.512000000439002</v>
      </c>
      <c r="H24" s="20">
        <f si="130" t="shared"/>
        <v>0.43530997305515551</v>
      </c>
      <c r="I24" s="26">
        <f si="131" t="shared"/>
        <v>0.91689315614009348</v>
      </c>
      <c r="J24" s="23">
        <f si="132" t="shared"/>
        <v>116.53266172093893</v>
      </c>
      <c r="K24" s="21">
        <v>6</v>
      </c>
      <c r="L24" s="28">
        <f si="133" t="shared"/>
        <v>11.226653344984484</v>
      </c>
      <c r="M24" s="21"/>
      <c r="N24" s="21"/>
    </row>
    <row ht="18" customHeight="1" r="25">
      <c r="A25" s="17" t="s">
        <v>33</v>
      </c>
      <c r="B25" s="18">
        <v>17861.375609999999</v>
      </c>
      <c r="C25" s="24">
        <f si="126" t="shared"/>
        <v>0.022409999997762498</v>
      </c>
      <c r="D25" s="23">
        <f si="127" t="shared"/>
        <v>80.675999991944991</v>
      </c>
      <c r="E25" s="35">
        <v>3800.0414799999999</v>
      </c>
      <c r="F25" s="24">
        <f si="128" t="shared"/>
        <v>0.01139999999986685</v>
      </c>
      <c r="G25" s="23">
        <f si="129" t="shared"/>
        <v>41.03999999952066</v>
      </c>
      <c r="H25" s="20">
        <f si="130" t="shared"/>
        <v>0.50870147260174348</v>
      </c>
      <c r="I25" s="26">
        <f si="131" t="shared"/>
        <v>0.89130340989193391</v>
      </c>
      <c r="J25" s="23">
        <f si="132" t="shared"/>
        <v>90.514631826357018</v>
      </c>
      <c r="K25" s="21">
        <v>6</v>
      </c>
      <c r="L25" s="28">
        <f si="133" t="shared"/>
        <v>8.7200994052367093</v>
      </c>
      <c r="M25" s="21"/>
      <c r="N25" s="21"/>
    </row>
    <row ht="18" customHeight="1" r="26">
      <c r="A26" s="17" t="s">
        <v>34</v>
      </c>
      <c r="B26" s="18">
        <v>17861.40408</v>
      </c>
      <c r="C26" s="24">
        <f si="126" t="shared"/>
        <v>0.02847000000110711</v>
      </c>
      <c r="D26" s="23">
        <f si="127" t="shared"/>
        <v>102.49200000398559</v>
      </c>
      <c r="E26" s="35">
        <v>3800.0526399999999</v>
      </c>
      <c r="F26" s="24">
        <f si="128" t="shared"/>
        <v>0.011160000000018044</v>
      </c>
      <c r="G26" s="23">
        <f si="129" t="shared"/>
        <v>40.17600000006496</v>
      </c>
      <c r="H26" s="20">
        <f si="130" t="shared"/>
        <v>0.39199157005915231</v>
      </c>
      <c r="I26" s="26">
        <f si="131" t="shared"/>
        <v>0.93102549467682483</v>
      </c>
      <c r="J26" s="23">
        <f si="132" t="shared"/>
        <v>110.08506275068477</v>
      </c>
      <c r="K26" s="21">
        <v>6</v>
      </c>
      <c r="L26" s="28">
        <f si="133" t="shared"/>
        <v>10.605497374825124</v>
      </c>
      <c r="M26" s="21"/>
      <c r="N26" s="21"/>
    </row>
    <row ht="18" customHeight="1" r="27">
      <c r="A27" s="41" t="s">
        <v>35</v>
      </c>
      <c r="B27" s="18">
        <v>17861.44184</v>
      </c>
      <c r="C27" s="24">
        <f si="126" t="shared"/>
        <v>0.037759999999252614</v>
      </c>
      <c r="D27" s="23">
        <f si="127" t="shared"/>
        <v>135.93599999730941</v>
      </c>
      <c r="E27" s="35">
        <v>3800.0632000000001</v>
      </c>
      <c r="F27" s="24">
        <f si="128" t="shared"/>
        <v>0.010560000000168657</v>
      </c>
      <c r="G27" s="23">
        <f si="129" t="shared"/>
        <v>38.016000000607164</v>
      </c>
      <c r="H27" s="20">
        <f si="130" t="shared"/>
        <v>0.27966101695915446</v>
      </c>
      <c r="I27" s="26">
        <f si="131" t="shared"/>
        <v>0.9630487347542388</v>
      </c>
      <c r="J27" s="23">
        <f si="132" t="shared"/>
        <v>141.15173520475994</v>
      </c>
      <c r="K27" s="21">
        <v>6</v>
      </c>
      <c r="L27" s="28">
        <f si="133" t="shared"/>
        <v>13.598433064042384</v>
      </c>
      <c r="M27" s="21"/>
      <c r="N27" s="21"/>
    </row>
    <row ht="18" customHeight="1" r="28">
      <c r="A28" s="17" t="s">
        <v>36</v>
      </c>
      <c r="B28" s="18">
        <v>17861.482599999999</v>
      </c>
      <c r="C28" s="24">
        <f si="126" t="shared"/>
        <v>0.040759999999863794</v>
      </c>
      <c r="D28" s="23">
        <f si="127" t="shared"/>
        <v>146.73599999950966</v>
      </c>
      <c r="E28" s="35">
        <v>3800.07384</v>
      </c>
      <c r="F28" s="24">
        <f si="128" t="shared"/>
        <v>0.010639999999966676</v>
      </c>
      <c r="G28" s="23">
        <f si="129" t="shared"/>
        <v>38.303999999880034</v>
      </c>
      <c r="H28" s="20">
        <f si="130" t="shared"/>
        <v>0.26104023552507927</v>
      </c>
      <c r="I28" s="26">
        <f si="131" t="shared"/>
        <v>0.96757692578216092</v>
      </c>
      <c r="J28" s="23">
        <f si="132" t="shared"/>
        <v>151.65305836628193</v>
      </c>
      <c r="K28" s="21">
        <v>6</v>
      </c>
      <c r="L28" s="28">
        <f si="133" t="shared"/>
        <v>14.610121229892284</v>
      </c>
      <c r="M28" s="21"/>
      <c r="N28" s="21"/>
    </row>
    <row ht="18" customHeight="1" r="29">
      <c r="A29" s="17" t="s">
        <v>37</v>
      </c>
      <c r="B29" s="18">
        <v>17861.527160000001</v>
      </c>
      <c r="C29" s="24">
        <f si="126" t="shared"/>
        <v>0.044560000002093147</v>
      </c>
      <c r="D29" s="23">
        <f si="127" t="shared"/>
        <v>160.41600000753533</v>
      </c>
      <c r="E29" s="35">
        <v>3800.08664</v>
      </c>
      <c r="F29" s="24">
        <f si="128" t="shared"/>
        <v>0.012799999999970169</v>
      </c>
      <c r="G29" s="23">
        <f si="129" t="shared"/>
        <v>46.079999999892607</v>
      </c>
      <c r="H29" s="20">
        <f si="130" t="shared"/>
        <v>0.28725314181707595</v>
      </c>
      <c r="I29" s="26">
        <f si="131" t="shared"/>
        <v>0.96113228437034359</v>
      </c>
      <c r="J29" s="23">
        <f si="132" t="shared"/>
        <v>166.90314394404822</v>
      </c>
      <c r="K29" s="21">
        <v>6</v>
      </c>
      <c r="L29" s="28">
        <f si="133" t="shared"/>
        <v>16.07930095800079</v>
      </c>
      <c r="M29" s="21"/>
      <c r="N29" s="21"/>
    </row>
    <row ht="18" customHeight="1" r="30">
      <c r="A30" s="17" t="s">
        <v>38</v>
      </c>
      <c r="B30" s="18">
        <v>17861.569879999999</v>
      </c>
      <c r="C30" s="24">
        <f si="126" t="shared"/>
        <v>0.042719999997643754</v>
      </c>
      <c r="D30" s="23">
        <f si="127" t="shared"/>
        <v>153.79199999151751</v>
      </c>
      <c r="E30" s="35">
        <v>3800.0995200000002</v>
      </c>
      <c r="F30" s="24">
        <f si="128" t="shared"/>
        <v>0.012880000000222935</v>
      </c>
      <c r="G30" s="23">
        <f si="129" t="shared"/>
        <v>46.368000000802567</v>
      </c>
      <c r="H30" s="20">
        <f si="130" t="shared"/>
        <v>0.30149812736267179</v>
      </c>
      <c r="I30" s="26">
        <f si="131" t="shared"/>
        <v>0.95743060522340939</v>
      </c>
      <c r="J30" s="23">
        <f si="132" t="shared"/>
        <v>160.62991840085505</v>
      </c>
      <c r="K30" s="21">
        <v>6</v>
      </c>
      <c r="L30" s="28">
        <f si="133" t="shared"/>
        <v>15.474943969253859</v>
      </c>
      <c r="M30" s="21"/>
      <c r="N30" s="21"/>
    </row>
    <row ht="18" customHeight="1" r="31">
      <c r="A31" s="17" t="s">
        <v>39</v>
      </c>
      <c r="B31" s="18">
        <v>17861.612400000002</v>
      </c>
      <c r="C31" s="24">
        <f si="126" t="shared"/>
        <v>0.042520000002696179</v>
      </c>
      <c r="D31" s="23">
        <f si="127" t="shared"/>
        <v>153.07200000970624</v>
      </c>
      <c r="E31" s="35">
        <v>3800.1121199999998</v>
      </c>
      <c r="F31" s="24">
        <f si="128" t="shared"/>
        <v>0.012599999999565625</v>
      </c>
      <c r="G31" s="23">
        <f si="129" t="shared"/>
        <v>45.359999998436251</v>
      </c>
      <c r="H31" s="20">
        <f si="130" t="shared"/>
        <v>0.29633113825885848</v>
      </c>
      <c r="I31" s="26">
        <f si="131" t="shared"/>
        <v>0.95878901295347752</v>
      </c>
      <c r="J31" s="23">
        <f si="132" t="shared"/>
        <v>159.65139143405435</v>
      </c>
      <c r="K31" s="21">
        <v>6</v>
      </c>
      <c r="L31" s="28">
        <f si="133" t="shared"/>
        <v>15.380673548560148</v>
      </c>
      <c r="M31" s="21"/>
      <c r="N31" s="21"/>
    </row>
    <row ht="18" customHeight="1" r="32">
      <c r="A32" s="17" t="s">
        <v>40</v>
      </c>
      <c r="B32" s="18">
        <v>17861.65324</v>
      </c>
      <c r="C32" s="24">
        <f si="126" t="shared"/>
        <v>0.040839999997842824</v>
      </c>
      <c r="D32" s="23">
        <f si="127" t="shared"/>
        <v>147.02399999223417</v>
      </c>
      <c r="E32" s="35">
        <v>3800.1241599999998</v>
      </c>
      <c r="F32" s="24">
        <f si="128" t="shared"/>
        <v>0.012040000000069995</v>
      </c>
      <c r="G32" s="23">
        <f si="129" t="shared"/>
        <v>43.344000000251981</v>
      </c>
      <c r="H32" s="20">
        <f si="130" t="shared"/>
        <v>0.29480901079103694</v>
      </c>
      <c r="I32" s="26">
        <f si="131" t="shared"/>
        <v>0.95918579330199782</v>
      </c>
      <c r="J32" s="23">
        <f si="132" t="shared"/>
        <v>153.28000166276851</v>
      </c>
      <c r="K32" s="21">
        <v>6</v>
      </c>
      <c r="L32" s="28">
        <f si="133" t="shared"/>
        <v>14.766859505083671</v>
      </c>
      <c r="M32" s="21"/>
      <c r="N32" s="21"/>
    </row>
    <row ht="18" customHeight="1" r="33">
      <c r="A33" s="17" t="s">
        <v>41</v>
      </c>
      <c r="B33" s="18">
        <v>17861.692719999999</v>
      </c>
      <c r="C33" s="24">
        <f si="126" t="shared"/>
        <v>0.039479999999457505</v>
      </c>
      <c r="D33" s="23">
        <f si="127" t="shared"/>
        <v>142.12799999804702</v>
      </c>
      <c r="E33" s="35">
        <v>3800.1359200000002</v>
      </c>
      <c r="F33" s="24">
        <f si="128" t="shared"/>
        <v>0.011760000000322179</v>
      </c>
      <c r="G33" s="23">
        <f si="129" t="shared"/>
        <v>42.336000001159846</v>
      </c>
      <c r="H33" s="20">
        <f si="130" t="shared"/>
        <v>0.29787234043778554</v>
      </c>
      <c r="I33" s="26">
        <f si="131" t="shared"/>
        <v>0.9583856835830552</v>
      </c>
      <c r="J33" s="23">
        <f si="132" t="shared"/>
        <v>148.29937720551311</v>
      </c>
      <c r="K33" s="21">
        <v>6</v>
      </c>
      <c r="L33" s="28">
        <f si="133" t="shared"/>
        <v>14.287030559297984</v>
      </c>
      <c r="M33" s="21"/>
      <c r="N33" s="21"/>
    </row>
    <row ht="18" customHeight="1" r="34">
      <c r="A34" s="17" t="s">
        <v>42</v>
      </c>
      <c r="B34" s="18">
        <v>17861.73632</v>
      </c>
      <c r="C34" s="24">
        <f si="126" t="shared"/>
        <v>0.043600000000878936</v>
      </c>
      <c r="D34" s="23">
        <f si="127" t="shared"/>
        <v>156.96000000316417</v>
      </c>
      <c r="E34" s="35">
        <v>3800.1478000000002</v>
      </c>
      <c r="F34" s="24">
        <f si="128" t="shared"/>
        <v>0.011880000000019209</v>
      </c>
      <c r="G34" s="23">
        <f si="129" t="shared"/>
        <v>42.768000000069151</v>
      </c>
      <c r="H34" s="20">
        <f si="130" t="shared"/>
        <v>0.27247706421513118</v>
      </c>
      <c r="I34" s="26">
        <f si="131" t="shared"/>
        <v>0.9648250754237403</v>
      </c>
      <c r="J34" s="23">
        <f si="132" t="shared"/>
        <v>162.6823390076477</v>
      </c>
      <c r="K34" s="21">
        <v>6</v>
      </c>
      <c r="L34" s="28">
        <f si="133" t="shared"/>
        <v>15.672672351411148</v>
      </c>
      <c r="M34" s="21"/>
      <c r="N34" s="21"/>
    </row>
    <row ht="18" customHeight="1" r="35">
      <c r="A35" s="17" t="s">
        <v>43</v>
      </c>
      <c r="B35" s="18">
        <v>17861.780439999999</v>
      </c>
      <c r="C35" s="24">
        <f si="126" t="shared"/>
        <v>0.044119999998656567</v>
      </c>
      <c r="D35" s="23">
        <f si="127" t="shared"/>
        <v>158.83199999516364</v>
      </c>
      <c r="E35" s="35">
        <v>3800.15852</v>
      </c>
      <c r="F35" s="24">
        <f si="128" t="shared"/>
        <v>0.010719999999764696</v>
      </c>
      <c r="G35" s="23">
        <f si="129" t="shared"/>
        <v>38.591999999152904</v>
      </c>
      <c r="H35" s="20">
        <f si="130" t="shared"/>
        <v>0.24297370807096813</v>
      </c>
      <c r="I35" s="26">
        <f si="131" t="shared"/>
        <v>0.97172772178412048</v>
      </c>
      <c r="J35" s="23">
        <f si="132" t="shared"/>
        <v>163.45319417618697</v>
      </c>
      <c r="K35" s="21">
        <v>6</v>
      </c>
      <c r="L35" s="28">
        <f si="133" t="shared"/>
        <v>15.746935855123986</v>
      </c>
      <c r="M35" s="21"/>
      <c r="N35" s="21"/>
    </row>
    <row ht="18" customHeight="1" r="36">
      <c r="A36" s="17" t="s">
        <v>44</v>
      </c>
      <c r="B36" s="18">
        <v>17861.827399999998</v>
      </c>
      <c r="C36" s="24">
        <f si="126" t="shared"/>
        <v>0.046959999999671709</v>
      </c>
      <c r="D36" s="23">
        <f si="127" t="shared"/>
        <v>169.05599999881815</v>
      </c>
      <c r="E36" s="35">
        <v>3800.1702799999998</v>
      </c>
      <c r="F36" s="24">
        <f si="128" t="shared"/>
        <v>0.011759999999867432</v>
      </c>
      <c r="G36" s="23">
        <f si="129" t="shared"/>
        <v>42.335999999522755</v>
      </c>
      <c r="H36" s="20">
        <f si="130" t="shared"/>
        <v>0.25042589437712193</v>
      </c>
      <c r="I36" s="26">
        <f si="131" t="shared"/>
        <v>0.97004521356326567</v>
      </c>
      <c r="J36" s="23">
        <f si="132" t="shared"/>
        <v>174.27641272289259</v>
      </c>
      <c r="K36" s="21">
        <v>6</v>
      </c>
      <c r="L36" s="28">
        <f si="133" t="shared"/>
        <v>16.789635137080207</v>
      </c>
      <c r="M36" s="21"/>
      <c r="N36" s="21"/>
    </row>
    <row ht="18" customHeight="1" r="37">
      <c r="A37" s="17" t="s">
        <v>45</v>
      </c>
      <c r="B37" s="18">
        <v>17861.87456</v>
      </c>
      <c r="C37" s="24">
        <f si="126" t="shared"/>
        <v>0.047160000001895241</v>
      </c>
      <c r="D37" s="23">
        <f si="127" t="shared"/>
        <v>169.77600000682287</v>
      </c>
      <c r="E37" s="35">
        <v>3800.1832399999998</v>
      </c>
      <c r="F37" s="24">
        <f si="128" t="shared"/>
        <v>0.012960000000020955</v>
      </c>
      <c r="G37" s="23">
        <f si="129" t="shared"/>
        <v>46.656000000075437</v>
      </c>
      <c r="H37" s="20">
        <f si="130" t="shared"/>
        <v>0.27480916029474395</v>
      </c>
      <c r="I37" s="26">
        <f si="131" t="shared"/>
        <v>0.96425242455568871</v>
      </c>
      <c r="J37" s="23">
        <f si="132" t="shared"/>
        <v>176.07007841857674</v>
      </c>
      <c r="K37" s="21">
        <v>6</v>
      </c>
      <c r="L37" s="28">
        <f si="133" t="shared"/>
        <v>16.962435300440919</v>
      </c>
      <c r="M37" s="21"/>
      <c r="N37" s="21"/>
    </row>
    <row ht="18" customHeight="1" r="38">
      <c r="A38" s="17" t="s">
        <v>46</v>
      </c>
      <c r="B38" s="18">
        <v>17861.921839999999</v>
      </c>
      <c r="C38" s="24">
        <f si="126" t="shared"/>
        <v>0.047279999998863786</v>
      </c>
      <c r="D38" s="23">
        <f si="127" t="shared"/>
        <v>170.20799999590963</v>
      </c>
      <c r="E38" s="35">
        <v>3800.1964400000002</v>
      </c>
      <c r="F38" s="24">
        <f si="128" t="shared"/>
        <v>0.013200000000324508</v>
      </c>
      <c r="G38" s="23">
        <f si="129" t="shared"/>
        <v>47.520000001168228</v>
      </c>
      <c r="H38" s="20">
        <f si="130" t="shared"/>
        <v>0.27918781727245612</v>
      </c>
      <c r="I38" s="26">
        <f si="131" t="shared"/>
        <v>0.96316685748922182</v>
      </c>
      <c r="J38" s="23">
        <f si="132" t="shared"/>
        <v>176.71704406400249</v>
      </c>
      <c r="K38" s="21">
        <v>6</v>
      </c>
      <c r="L38" s="28">
        <f si="133" t="shared"/>
        <v>17.024763397302745</v>
      </c>
      <c r="M38" s="21"/>
      <c r="N38" s="21"/>
    </row>
    <row ht="18" customHeight="1" r="39">
      <c r="A39" s="17" t="s">
        <v>47</v>
      </c>
      <c r="B39" s="18">
        <v>17861.96688</v>
      </c>
      <c r="C39" s="24">
        <f si="126" t="shared"/>
        <v>0.045040000000881264</v>
      </c>
      <c r="D39" s="23">
        <f si="127" t="shared"/>
        <v>162.14400000317255</v>
      </c>
      <c r="E39" s="35">
        <v>3800.2089999999998</v>
      </c>
      <c r="F39" s="24">
        <f si="128" t="shared"/>
        <v>0.012559999999666616</v>
      </c>
      <c r="G39" s="23">
        <f si="129" t="shared"/>
        <v>45.215999998799816</v>
      </c>
      <c r="H39" s="20">
        <f si="130" t="shared"/>
        <v>0.2788632326692021</v>
      </c>
      <c r="I39" s="26">
        <f si="131" t="shared"/>
        <v>0.96324779152122308</v>
      </c>
      <c r="J39" s="23">
        <f si="132" t="shared"/>
        <v>168.33051830526836</v>
      </c>
      <c r="K39" s="21">
        <v>6</v>
      </c>
      <c r="L39" s="28">
        <f si="133" t="shared"/>
        <v>16.216812938850516</v>
      </c>
      <c r="M39" s="21"/>
      <c r="N39" s="21"/>
    </row>
    <row ht="18" customHeight="1" r="40">
      <c r="A40" s="17" t="s">
        <v>48</v>
      </c>
      <c r="B40" s="18">
        <v>17862.009160000001</v>
      </c>
      <c r="C40" s="24">
        <f si="126" t="shared"/>
        <v>0.042280000001483131</v>
      </c>
      <c r="D40" s="23">
        <f si="127" t="shared"/>
        <v>152.20800000533927</v>
      </c>
      <c r="E40" s="35">
        <v>3800.2217999999998</v>
      </c>
      <c r="F40" s="24">
        <f si="128" t="shared"/>
        <v>0.012799999999970169</v>
      </c>
      <c r="G40" s="23">
        <f si="129" t="shared"/>
        <v>46.079999999892607</v>
      </c>
      <c r="H40" s="20">
        <f si="130" t="shared"/>
        <v>0.30274361399056671</v>
      </c>
      <c r="I40" s="26">
        <f si="131" t="shared"/>
        <v>0.95710052684105751</v>
      </c>
      <c r="J40" s="23">
        <f si="132" t="shared"/>
        <v>159.03031681291296</v>
      </c>
      <c r="K40" s="21">
        <v>6</v>
      </c>
      <c r="L40" s="28">
        <f si="133" t="shared"/>
        <v>15.320839770030151</v>
      </c>
      <c r="M40" s="21"/>
      <c r="N40" s="21"/>
    </row>
    <row ht="18" customHeight="1" r="41">
      <c r="A41" s="17" t="s">
        <v>49</v>
      </c>
      <c r="B41" s="18">
        <v>17862.081920000001</v>
      </c>
      <c r="C41" s="24">
        <f si="126" t="shared"/>
        <v>0.072759999999107094</v>
      </c>
      <c r="D41" s="23">
        <f si="127" t="shared"/>
        <v>261.93599999678554</v>
      </c>
      <c r="E41" s="35">
        <v>3800.2348000000002</v>
      </c>
      <c r="F41" s="24">
        <f si="128" t="shared"/>
        <v>0.013000000000374712</v>
      </c>
      <c r="G41" s="23">
        <f si="129" t="shared"/>
        <v>46.800000001348963</v>
      </c>
      <c r="H41" s="20">
        <f si="130" t="shared"/>
        <v>0.17866959868793633</v>
      </c>
      <c r="I41" s="26">
        <f si="131" t="shared"/>
        <v>0.98441084724416839</v>
      </c>
      <c r="J41" s="23">
        <f si="132" t="shared"/>
        <v>266.08402450061203</v>
      </c>
      <c r="K41" s="21">
        <v>6</v>
      </c>
      <c r="L41" s="28">
        <f si="133" t="shared"/>
        <v>25.634299084837384</v>
      </c>
      <c r="M41" s="21"/>
      <c r="N41" s="21"/>
    </row>
    <row ht="18" customHeight="1" r="42">
      <c r="A42" s="29"/>
      <c r="B42" s="29"/>
      <c r="C42" s="20">
        <f>SUM(C18:C41)</f>
        <v>0.91920000000027358</v>
      </c>
      <c r="D42" s="23">
        <f>SUM(D18:D41)</f>
        <v>3309.1200000009849</v>
      </c>
      <c r="E42" s="20"/>
      <c r="F42" s="20">
        <f>SUM(F18:F41)</f>
        <v>0.29728000000022803</v>
      </c>
      <c r="G42" s="23">
        <f>SUM(G18:G41)</f>
        <v>1070.2080000008209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34" t="shared">B845-B844</f>
        <v>0</v>
      </c>
    </row>
    <row ht="12.75" customHeight="1" r="846">
      <c r="C846" s="34">
        <f si="134" t="shared"/>
        <v>0</v>
      </c>
    </row>
    <row ht="12.75" customHeight="1" r="847">
      <c r="C847" s="34">
        <f si="134" t="shared"/>
        <v>0</v>
      </c>
    </row>
    <row ht="12.75" customHeight="1" r="848">
      <c r="C848" s="34">
        <f si="134" t="shared"/>
        <v>0</v>
      </c>
    </row>
    <row ht="12.75" customHeight="1" r="849">
      <c r="C849" s="34">
        <f si="134" t="shared"/>
        <v>0</v>
      </c>
    </row>
    <row ht="12.75" customHeight="1" r="850">
      <c r="C850" s="34">
        <f si="134" t="shared"/>
        <v>0</v>
      </c>
    </row>
    <row ht="12.75" customHeight="1" r="851">
      <c r="C851" s="34">
        <f si="134" t="shared"/>
        <v>0</v>
      </c>
    </row>
    <row ht="12.75" customHeight="1" r="852">
      <c r="C852" s="34">
        <f si="134" t="shared"/>
        <v>0</v>
      </c>
    </row>
    <row ht="12.75" customHeight="1" r="853">
      <c r="C853" s="34">
        <f si="134" t="shared"/>
        <v>0</v>
      </c>
    </row>
    <row ht="12.75" customHeight="1" r="854">
      <c r="C854" s="34">
        <f si="134" t="shared"/>
        <v>0</v>
      </c>
    </row>
    <row ht="12.75" customHeight="1" r="855">
      <c r="C855" s="34">
        <f si="134" t="shared"/>
        <v>0</v>
      </c>
    </row>
    <row ht="12.75" customHeight="1" r="856">
      <c r="C856" s="34">
        <f si="134" t="shared"/>
        <v>0</v>
      </c>
    </row>
    <row ht="12.75" customHeight="1" r="857">
      <c r="C857" s="34">
        <f si="134" t="shared"/>
        <v>0</v>
      </c>
    </row>
    <row ht="12.75" customHeight="1" r="858">
      <c r="C858" s="34">
        <f si="134" t="shared"/>
        <v>0</v>
      </c>
    </row>
    <row ht="12.75" customHeight="1" r="859">
      <c r="C859" s="34">
        <f si="134" t="shared"/>
        <v>0</v>
      </c>
    </row>
    <row ht="12.75" customHeight="1" r="860">
      <c r="C860" s="34">
        <f si="134" t="shared"/>
        <v>0</v>
      </c>
    </row>
    <row ht="12.75" customHeight="1" r="861">
      <c r="C861" s="34">
        <f si="134" t="shared"/>
        <v>0</v>
      </c>
    </row>
    <row ht="12.75" customHeight="1" r="862">
      <c r="C862" s="34">
        <f si="134" t="shared"/>
        <v>0</v>
      </c>
    </row>
    <row ht="12.75" customHeight="1" r="863">
      <c r="C863" s="34">
        <f si="134" t="shared"/>
        <v>0</v>
      </c>
    </row>
    <row ht="12.75" customHeight="1" r="864">
      <c r="C864" s="34">
        <f si="134" t="shared"/>
        <v>0</v>
      </c>
    </row>
    <row ht="12.75" customHeight="1" r="865">
      <c r="C865" s="34">
        <f si="134" t="shared"/>
        <v>0</v>
      </c>
    </row>
    <row ht="12.75" customHeight="1" r="866">
      <c r="C866" s="34">
        <f si="134" t="shared"/>
        <v>0</v>
      </c>
    </row>
    <row ht="12.75" customHeight="1" r="867">
      <c r="C867" s="34">
        <f si="134" t="shared"/>
        <v>0</v>
      </c>
    </row>
    <row ht="12.75" customHeight="1" r="868">
      <c r="C868" s="34">
        <f si="134" t="shared"/>
        <v>0</v>
      </c>
    </row>
    <row ht="12.75" customHeight="1" r="869">
      <c r="C869" s="34">
        <f si="134" t="shared"/>
        <v>0</v>
      </c>
    </row>
    <row ht="12.75" customHeight="1" r="870">
      <c r="C870" s="34">
        <f si="134" t="shared"/>
        <v>0</v>
      </c>
    </row>
    <row ht="12.75" customHeight="1" r="871">
      <c r="C871" s="34">
        <f si="134" t="shared"/>
        <v>0</v>
      </c>
    </row>
    <row ht="12.75" customHeight="1" r="872">
      <c r="C872" s="34">
        <f si="134" t="shared"/>
        <v>0</v>
      </c>
    </row>
    <row ht="12.75" customHeight="1" r="873">
      <c r="C873" s="34">
        <f si="134" t="shared"/>
        <v>0</v>
      </c>
    </row>
    <row ht="12.75" customHeight="1" r="874">
      <c r="C874" s="34">
        <f si="134" t="shared"/>
        <v>0</v>
      </c>
    </row>
    <row ht="12.75" customHeight="1" r="875">
      <c r="C875" s="34">
        <f si="134" t="shared"/>
        <v>0</v>
      </c>
    </row>
    <row ht="12.75" customHeight="1" r="876">
      <c r="C876" s="34">
        <f si="134" t="shared"/>
        <v>0</v>
      </c>
    </row>
    <row ht="12.75" customHeight="1" r="877">
      <c r="C877" s="34">
        <f si="134" t="shared"/>
        <v>0</v>
      </c>
    </row>
    <row ht="12.75" customHeight="1" r="878">
      <c r="C878" s="34">
        <f si="134" t="shared"/>
        <v>0</v>
      </c>
    </row>
    <row ht="12.75" customHeight="1" r="879">
      <c r="C879" s="34">
        <f si="134" t="shared"/>
        <v>0</v>
      </c>
    </row>
    <row ht="12.75" customHeight="1" r="880">
      <c r="C880" s="34">
        <f si="134" t="shared"/>
        <v>0</v>
      </c>
    </row>
    <row ht="12.75" customHeight="1" r="881">
      <c r="C881" s="34">
        <f si="134" t="shared"/>
        <v>0</v>
      </c>
    </row>
    <row ht="12.75" customHeight="1" r="882">
      <c r="C882" s="34">
        <f si="134" t="shared"/>
        <v>0</v>
      </c>
    </row>
    <row ht="12.75" customHeight="1" r="883">
      <c r="C883" s="34">
        <f si="134" t="shared"/>
        <v>0</v>
      </c>
    </row>
    <row ht="12.75" customHeight="1" r="884">
      <c r="C884" s="34">
        <f si="134" t="shared"/>
        <v>0</v>
      </c>
    </row>
    <row ht="12.75" customHeight="1" r="885">
      <c r="C885" s="34">
        <f si="134" t="shared"/>
        <v>0</v>
      </c>
    </row>
    <row ht="12.75" customHeight="1" r="886">
      <c r="C886" s="34">
        <f si="134" t="shared"/>
        <v>0</v>
      </c>
    </row>
    <row ht="12.75" customHeight="1" r="887">
      <c r="C887" s="34">
        <f si="134" t="shared"/>
        <v>0</v>
      </c>
    </row>
    <row ht="12.75" customHeight="1" r="888">
      <c r="C888" s="34">
        <f si="134" t="shared"/>
        <v>0</v>
      </c>
    </row>
    <row ht="12.75" customHeight="1" r="889">
      <c r="C889" s="34">
        <f si="134" t="shared"/>
        <v>0</v>
      </c>
    </row>
    <row ht="12.75" customHeight="1" r="890">
      <c r="C890" s="34">
        <f si="134" t="shared"/>
        <v>0</v>
      </c>
    </row>
    <row ht="12.75" customHeight="1" r="891">
      <c r="C891" s="34">
        <f si="134" t="shared"/>
        <v>0</v>
      </c>
    </row>
    <row ht="12.75" customHeight="1" r="892">
      <c r="C892" s="34">
        <f si="134" t="shared"/>
        <v>0</v>
      </c>
    </row>
    <row ht="12.75" customHeight="1" r="893">
      <c r="C893" s="34">
        <f si="134" t="shared"/>
        <v>0</v>
      </c>
    </row>
    <row ht="12.75" customHeight="1" r="894">
      <c r="C894" s="34">
        <f si="134" t="shared"/>
        <v>0</v>
      </c>
    </row>
    <row ht="12.75" customHeight="1" r="895">
      <c r="C895" s="34">
        <f si="134" t="shared"/>
        <v>0</v>
      </c>
    </row>
    <row ht="12.75" customHeight="1" r="896">
      <c r="C896" s="34">
        <f si="134" t="shared"/>
        <v>0</v>
      </c>
    </row>
    <row ht="12.75" customHeight="1" r="897">
      <c r="C897" s="34">
        <f si="134" t="shared"/>
        <v>0</v>
      </c>
    </row>
    <row ht="12.75" customHeight="1" r="898">
      <c r="C898" s="34">
        <f si="134" t="shared"/>
        <v>0</v>
      </c>
    </row>
    <row ht="12.75" customHeight="1" r="899">
      <c r="C899" s="34">
        <f si="134" t="shared"/>
        <v>0</v>
      </c>
    </row>
    <row ht="12.75" customHeight="1" r="900">
      <c r="C900" s="34">
        <f si="134" t="shared"/>
        <v>0</v>
      </c>
    </row>
    <row ht="12.75" customHeight="1" r="901">
      <c r="C901" s="34">
        <f si="134" t="shared"/>
        <v>0</v>
      </c>
    </row>
    <row ht="12.75" customHeight="1" r="902">
      <c r="C902" s="34">
        <f si="134" t="shared"/>
        <v>0</v>
      </c>
    </row>
    <row ht="12.75" customHeight="1" r="903">
      <c r="C903" s="34">
        <f si="134" t="shared"/>
        <v>0</v>
      </c>
    </row>
    <row ht="12.75" customHeight="1" r="904">
      <c r="C904" s="34">
        <f si="134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4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113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114</v>
      </c>
      <c r="C15" s="9"/>
      <c r="D15" s="9"/>
      <c r="E15" s="12" t="s">
        <v>115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18621.9516</v>
      </c>
      <c r="C17" s="17"/>
      <c r="D17" s="17"/>
      <c r="E17" s="35">
        <v>6805.6964500000004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18622.063300000002</v>
      </c>
      <c r="C18" s="24">
        <f ref="C18:C41" si="135" t="shared">B18-B17</f>
        <v>0.11170000000129221</v>
      </c>
      <c r="D18" s="23">
        <f ref="D18:D41" si="136" t="shared">C18*4800</f>
        <v>536.16000000620261</v>
      </c>
      <c r="E18" s="35">
        <v>6805.7416000000003</v>
      </c>
      <c r="F18" s="24">
        <f ref="F18:F41" si="137" t="shared">E18-E17</f>
        <v>0.04514999999992142</v>
      </c>
      <c r="G18" s="23">
        <f ref="G18:G41" si="138" t="shared">F18*4800</f>
        <v>216.71999999962281</v>
      </c>
      <c r="H18" s="20">
        <f ref="H18:H41" si="139" t="shared">G18/D18</f>
        <v>0.40420769918889077</v>
      </c>
      <c r="I18" s="26">
        <f ref="I18:I41" si="140" t="shared">1/SQRT(1+H18*H18)</f>
        <v>0.92712540565108503</v>
      </c>
      <c r="J18" s="23">
        <f ref="J18:J41" si="141" t="shared">SQRT(D18*D18+G18*G18)</f>
        <v>578.30364343179417</v>
      </c>
      <c r="K18" s="21">
        <v>6</v>
      </c>
      <c r="L18" s="28">
        <f ref="L18:L41" si="142" t="shared">D18/I18/K18/1.73</f>
        <v>55.713260446222947</v>
      </c>
      <c r="M18" s="21"/>
      <c r="N18" s="21"/>
    </row>
    <row ht="18" customHeight="1" r="19">
      <c r="A19" s="17" t="s">
        <v>27</v>
      </c>
      <c r="B19" s="18">
        <v>18622.16635</v>
      </c>
      <c r="C19" s="24">
        <f si="135" t="shared"/>
        <v>0.10304999999789288</v>
      </c>
      <c r="D19" s="23">
        <f si="136" t="shared"/>
        <v>494.63999998988584</v>
      </c>
      <c r="E19" s="35">
        <v>6805.7860000000001</v>
      </c>
      <c r="F19" s="24">
        <f si="137" t="shared"/>
        <v>0.044399999999768625</v>
      </c>
      <c r="G19" s="23">
        <f si="138" t="shared"/>
        <v>213.1199999988894</v>
      </c>
      <c r="H19" s="20">
        <f si="139" t="shared"/>
        <v>0.43085880641122265</v>
      </c>
      <c r="I19" s="26">
        <f si="140" t="shared"/>
        <v>0.9183827226339436</v>
      </c>
      <c r="J19" s="23">
        <f si="141" t="shared"/>
        <v>538.59898253665585</v>
      </c>
      <c r="K19" s="21">
        <v>6</v>
      </c>
      <c r="L19" s="28">
        <f si="142" t="shared"/>
        <v>51.888148606614244</v>
      </c>
      <c r="M19" s="21"/>
      <c r="N19" s="21"/>
    </row>
    <row ht="18" customHeight="1" r="20">
      <c r="A20" s="17" t="s">
        <v>28</v>
      </c>
      <c r="B20" s="18">
        <v>18622.26585</v>
      </c>
      <c r="C20" s="24">
        <f si="135" t="shared"/>
        <v>0.099500000000261934</v>
      </c>
      <c r="D20" s="23">
        <f si="136" t="shared"/>
        <v>477.60000000125729</v>
      </c>
      <c r="E20" s="35">
        <v>6805.8307999999997</v>
      </c>
      <c r="F20" s="24">
        <f si="137" t="shared"/>
        <v>0.044799999999668216</v>
      </c>
      <c r="G20" s="23">
        <f si="138" t="shared"/>
        <v>215.03999999840744</v>
      </c>
      <c r="H20" s="20">
        <f si="139" t="shared"/>
        <v>0.45025125627688722</v>
      </c>
      <c r="I20" s="26">
        <f si="140" t="shared"/>
        <v>0.91183574971741044</v>
      </c>
      <c r="J20" s="23">
        <f si="141" t="shared"/>
        <v>523.77854251631572</v>
      </c>
      <c r="K20" s="21">
        <v>6</v>
      </c>
      <c r="L20" s="28">
        <f si="142" t="shared"/>
        <v>50.460360550704792</v>
      </c>
      <c r="M20" s="21"/>
      <c r="N20" s="21"/>
    </row>
    <row ht="18" customHeight="1" r="21">
      <c r="A21" s="17" t="s">
        <v>29</v>
      </c>
      <c r="B21" s="18">
        <v>18622.3586</v>
      </c>
      <c r="C21" s="24">
        <f si="135" t="shared"/>
        <v>0.092749999999796273</v>
      </c>
      <c r="D21" s="23">
        <f si="136" t="shared"/>
        <v>445.19999999902211</v>
      </c>
      <c r="E21" s="35">
        <v>6805.8758500000004</v>
      </c>
      <c r="F21" s="24">
        <f si="137" t="shared"/>
        <v>0.045050000000628643</v>
      </c>
      <c r="G21" s="23">
        <f si="138" t="shared"/>
        <v>216.24000000301749</v>
      </c>
      <c r="H21" s="20">
        <f si="139" t="shared"/>
        <v>0.48571428572213043</v>
      </c>
      <c r="I21" s="26">
        <f si="140" t="shared"/>
        <v>0.89950815857322441</v>
      </c>
      <c r="J21" s="23">
        <f si="141" t="shared"/>
        <v>494.93714510070293</v>
      </c>
      <c r="K21" s="21">
        <v>6</v>
      </c>
      <c r="L21" s="28">
        <f si="142" t="shared"/>
        <v>47.681805886387572</v>
      </c>
      <c r="M21" s="21"/>
      <c r="N21" s="21"/>
    </row>
    <row ht="18" customHeight="1" r="22">
      <c r="A22" s="17" t="s">
        <v>30</v>
      </c>
      <c r="B22" s="18">
        <v>18622.442500000001</v>
      </c>
      <c r="C22" s="24">
        <f si="135" t="shared"/>
        <v>0.083900000001449371</v>
      </c>
      <c r="D22" s="23">
        <f si="136" t="shared"/>
        <v>402.72000000695698</v>
      </c>
      <c r="E22" s="35">
        <v>6805.9204499999996</v>
      </c>
      <c r="F22" s="24">
        <f si="137" t="shared"/>
        <v>0.044599999999263673</v>
      </c>
      <c r="G22" s="23">
        <f si="138" t="shared"/>
        <v>214.07999999646563</v>
      </c>
      <c r="H22" s="20">
        <f si="139" t="shared"/>
        <v>0.53158522048263657</v>
      </c>
      <c r="I22" s="26">
        <f si="140" t="shared"/>
        <v>0.88299305214774348</v>
      </c>
      <c r="J22" s="23">
        <f si="141" t="shared"/>
        <v>456.08512890039526</v>
      </c>
      <c r="K22" s="21">
        <v>6</v>
      </c>
      <c r="L22" s="28">
        <f si="142" t="shared"/>
        <v>43.938837080962927</v>
      </c>
      <c r="M22" s="21"/>
      <c r="N22" s="21"/>
    </row>
    <row ht="18" customHeight="1" r="23">
      <c r="A23" s="17" t="s">
        <v>31</v>
      </c>
      <c r="B23" s="18">
        <v>18622.531999999999</v>
      </c>
      <c r="C23" s="24">
        <f si="135" t="shared"/>
        <v>0.089499999998224666</v>
      </c>
      <c r="D23" s="23">
        <f si="136" t="shared"/>
        <v>429.5999999914784</v>
      </c>
      <c r="E23" s="35">
        <v>6805.9657999999999</v>
      </c>
      <c r="F23" s="24">
        <f si="137" t="shared"/>
        <v>0.045350000000325963</v>
      </c>
      <c r="G23" s="23">
        <f si="138" t="shared"/>
        <v>217.68000000156462</v>
      </c>
      <c r="H23" s="20">
        <f si="139" t="shared"/>
        <v>0.50670391062821818</v>
      </c>
      <c r="I23" s="26">
        <f si="140" t="shared"/>
        <v>0.89202238138550527</v>
      </c>
      <c r="J23" s="23">
        <f si="141" t="shared"/>
        <v>481.60226576850675</v>
      </c>
      <c r="K23" s="21">
        <v>6</v>
      </c>
      <c r="L23" s="28">
        <f si="142" t="shared"/>
        <v>46.397135430491986</v>
      </c>
      <c r="M23" s="21"/>
      <c r="N23" s="21"/>
    </row>
    <row ht="18" customHeight="1" r="24">
      <c r="A24" s="17" t="s">
        <v>32</v>
      </c>
      <c r="B24" s="18">
        <v>18622.6512</v>
      </c>
      <c r="C24" s="24">
        <f si="135" t="shared"/>
        <v>0.11920000000100117</v>
      </c>
      <c r="D24" s="23">
        <f si="136" t="shared"/>
        <v>572.16000000480562</v>
      </c>
      <c r="E24" s="35">
        <v>6806.0133500000002</v>
      </c>
      <c r="F24" s="24">
        <f si="137" t="shared"/>
        <v>0.047550000000228465</v>
      </c>
      <c r="G24" s="23">
        <f si="138" t="shared"/>
        <v>228.24000000109663</v>
      </c>
      <c r="H24" s="20">
        <f si="139" t="shared"/>
        <v>0.39890939597172054</v>
      </c>
      <c r="I24" s="26">
        <f si="140" t="shared"/>
        <v>0.92882558398890158</v>
      </c>
      <c r="J24" s="23">
        <f si="141" t="shared"/>
        <v>616.00370388983845</v>
      </c>
      <c r="K24" s="21">
        <v>6</v>
      </c>
      <c r="L24" s="28">
        <f si="142" t="shared"/>
        <v>59.345250856439158</v>
      </c>
      <c r="M24" s="21"/>
      <c r="N24" s="21"/>
    </row>
    <row ht="18" customHeight="1" r="25">
      <c r="A25" s="17" t="s">
        <v>33</v>
      </c>
      <c r="B25" s="18">
        <v>18622.809949999999</v>
      </c>
      <c r="C25" s="24">
        <f si="135" t="shared"/>
        <v>0.15874999999869033</v>
      </c>
      <c r="D25" s="23">
        <f si="136" t="shared"/>
        <v>761.99999999371357</v>
      </c>
      <c r="E25" s="35">
        <v>6806.0724499999997</v>
      </c>
      <c r="F25" s="24">
        <f si="137" t="shared"/>
        <v>0.059099999999489228</v>
      </c>
      <c r="G25" s="23">
        <f si="138" t="shared"/>
        <v>283.67999999754829</v>
      </c>
      <c r="H25" s="20">
        <f si="139" t="shared"/>
        <v>0.37228346456678296</v>
      </c>
      <c r="I25" s="26">
        <f si="140" t="shared"/>
        <v>0.93716350514004443</v>
      </c>
      <c r="J25" s="23">
        <f si="141" t="shared"/>
        <v>813.09184130024846</v>
      </c>
      <c r="K25" s="21">
        <v>6</v>
      </c>
      <c r="L25" s="28">
        <f si="142" t="shared"/>
        <v>78.332547331430476</v>
      </c>
      <c r="M25" s="21"/>
      <c r="N25" s="21"/>
    </row>
    <row ht="18" customHeight="1" r="26">
      <c r="A26" s="17" t="s">
        <v>34</v>
      </c>
      <c r="B26" s="18">
        <v>18623.027099999999</v>
      </c>
      <c r="C26" s="24">
        <f si="135" t="shared"/>
        <v>0.21715000000040163</v>
      </c>
      <c r="D26" s="23">
        <f si="136" t="shared"/>
        <v>1042.3200000019278</v>
      </c>
      <c r="E26" s="35">
        <v>6806.1610000000001</v>
      </c>
      <c r="F26" s="24">
        <f si="137" t="shared"/>
        <v>0.088550000000395812</v>
      </c>
      <c r="G26" s="23">
        <f si="138" t="shared"/>
        <v>425.0400000018999</v>
      </c>
      <c r="H26" s="20">
        <f si="139" t="shared"/>
        <v>0.40778263873005771</v>
      </c>
      <c r="I26" s="26">
        <f si="140" t="shared"/>
        <v>0.9259709075598398</v>
      </c>
      <c r="J26" s="23">
        <f si="141" t="shared"/>
        <v>1125.650915695285</v>
      </c>
      <c r="K26" s="21">
        <v>6</v>
      </c>
      <c r="L26" s="28">
        <f si="142" t="shared"/>
        <v>108.44421153133766</v>
      </c>
      <c r="M26" s="21"/>
      <c r="N26" s="21"/>
    </row>
    <row ht="18" customHeight="1" r="27">
      <c r="A27" s="41" t="s">
        <v>35</v>
      </c>
      <c r="B27" s="18">
        <v>18623.270049999999</v>
      </c>
      <c r="C27" s="24">
        <f si="135" t="shared"/>
        <v>0.24294999999983702</v>
      </c>
      <c r="D27" s="23">
        <f si="136" t="shared"/>
        <v>1166.1599999992177</v>
      </c>
      <c r="E27" s="35">
        <v>6806.25605</v>
      </c>
      <c r="F27" s="24">
        <f si="137" t="shared"/>
        <v>0.095049999999901047</v>
      </c>
      <c r="G27" s="23">
        <f si="138" t="shared"/>
        <v>456.23999999952503</v>
      </c>
      <c r="H27" s="20">
        <f si="139" t="shared"/>
        <v>0.39123276394305334</v>
      </c>
      <c r="I27" s="26">
        <f si="140" t="shared"/>
        <v>0.93126539981922596</v>
      </c>
      <c r="J27" s="23">
        <f si="141" t="shared"/>
        <v>1252.2316411901361</v>
      </c>
      <c r="K27" s="21">
        <v>6</v>
      </c>
      <c r="L27" s="28">
        <f si="142" t="shared"/>
        <v>120.63888643450252</v>
      </c>
      <c r="M27" s="21"/>
      <c r="N27" s="21"/>
    </row>
    <row ht="18" customHeight="1" r="28">
      <c r="A28" s="17" t="s">
        <v>36</v>
      </c>
      <c r="B28" s="18">
        <v>18623.524799999999</v>
      </c>
      <c r="C28" s="24">
        <f si="135" t="shared"/>
        <v>0.25475000000005821</v>
      </c>
      <c r="D28" s="23">
        <f si="136" t="shared"/>
        <v>1222.8000000002794</v>
      </c>
      <c r="E28" s="35">
        <v>6806.3564500000002</v>
      </c>
      <c r="F28" s="24">
        <f si="137" t="shared"/>
        <v>0.10040000000026339</v>
      </c>
      <c r="G28" s="23">
        <f si="138" t="shared"/>
        <v>481.92000000126427</v>
      </c>
      <c r="H28" s="20">
        <f si="139" t="shared"/>
        <v>0.39411187438759743</v>
      </c>
      <c r="I28" s="26">
        <f si="140" t="shared"/>
        <v>0.93035366011575182</v>
      </c>
      <c r="J28" s="23">
        <f si="141" t="shared"/>
        <v>1314.3388932851001</v>
      </c>
      <c r="K28" s="21">
        <v>6</v>
      </c>
      <c r="L28" s="28">
        <f si="142" t="shared"/>
        <v>126.62224405444124</v>
      </c>
      <c r="M28" s="21"/>
      <c r="N28" s="21"/>
    </row>
    <row ht="18" customHeight="1" r="29">
      <c r="A29" s="17" t="s">
        <v>37</v>
      </c>
      <c r="B29" s="18">
        <v>18623.780200000001</v>
      </c>
      <c r="C29" s="24">
        <f si="135" t="shared"/>
        <v>0.25540000000182772</v>
      </c>
      <c r="D29" s="23">
        <f si="136" t="shared"/>
        <v>1225.9200000087731</v>
      </c>
      <c r="E29" s="35">
        <v>6806.4624000000003</v>
      </c>
      <c r="F29" s="24">
        <f si="137" t="shared"/>
        <v>0.10595000000012078</v>
      </c>
      <c r="G29" s="23">
        <f si="138" t="shared"/>
        <v>508.56000000057975</v>
      </c>
      <c r="H29" s="20">
        <f si="139" t="shared"/>
        <v>0.41483946749946188</v>
      </c>
      <c r="I29" s="26">
        <f si="140" t="shared"/>
        <v>0.92367499987141988</v>
      </c>
      <c r="J29" s="23">
        <f si="141" t="shared"/>
        <v>1327.2200721892734</v>
      </c>
      <c r="K29" s="21">
        <v>6</v>
      </c>
      <c r="L29" s="28">
        <f si="142" t="shared"/>
        <v>127.8632054132248</v>
      </c>
      <c r="M29" s="21"/>
      <c r="N29" s="21"/>
    </row>
    <row ht="18" customHeight="1" r="30">
      <c r="A30" s="17" t="s">
        <v>38</v>
      </c>
      <c r="B30" s="18">
        <v>18624.041700000002</v>
      </c>
      <c r="C30" s="24">
        <f si="135" t="shared"/>
        <v>0.26150000000052387</v>
      </c>
      <c r="D30" s="23">
        <f si="136" t="shared"/>
        <v>1255.2000000025146</v>
      </c>
      <c r="E30" s="35">
        <v>6806.5703000000003</v>
      </c>
      <c r="F30" s="24">
        <f si="137" t="shared"/>
        <v>0.10789999999997235</v>
      </c>
      <c r="G30" s="23">
        <f si="138" t="shared"/>
        <v>517.91999999986729</v>
      </c>
      <c r="H30" s="20">
        <f si="139" t="shared"/>
        <v>0.4126195028671365</v>
      </c>
      <c r="I30" s="26">
        <f si="140" t="shared"/>
        <v>0.92439965428263959</v>
      </c>
      <c r="J30" s="23">
        <f si="141" t="shared"/>
        <v>1357.8542507965187</v>
      </c>
      <c r="K30" s="21">
        <v>6</v>
      </c>
      <c r="L30" s="28">
        <f si="142" t="shared"/>
        <v>130.81447502856636</v>
      </c>
      <c r="M30" s="21"/>
      <c r="N30" s="21"/>
    </row>
    <row ht="18" customHeight="1" r="31">
      <c r="A31" s="17" t="s">
        <v>39</v>
      </c>
      <c r="B31" s="18">
        <v>18624.29205</v>
      </c>
      <c r="C31" s="24">
        <f si="135" t="shared"/>
        <v>0.25034999999843421</v>
      </c>
      <c r="D31" s="23">
        <f si="136" t="shared"/>
        <v>1201.6799999924842</v>
      </c>
      <c r="E31" s="35">
        <v>6806.6765999999998</v>
      </c>
      <c r="F31" s="24">
        <f si="137" t="shared"/>
        <v>0.10629999999946449</v>
      </c>
      <c r="G31" s="23">
        <f si="138" t="shared"/>
        <v>510.23999999742955</v>
      </c>
      <c r="H31" s="20">
        <f si="139" t="shared"/>
        <v>0.42460555222739899</v>
      </c>
      <c r="I31" s="26">
        <f si="140" t="shared"/>
        <v>0.9204615660357186</v>
      </c>
      <c r="J31" s="23">
        <f si="141" t="shared"/>
        <v>1305.5189312987054</v>
      </c>
      <c r="K31" s="21">
        <v>6</v>
      </c>
      <c r="L31" s="28">
        <f si="142" t="shared"/>
        <v>125.77253673397935</v>
      </c>
      <c r="M31" s="21"/>
      <c r="N31" s="21"/>
    </row>
    <row ht="18" customHeight="1" r="32">
      <c r="A32" s="17" t="s">
        <v>40</v>
      </c>
      <c r="B32" s="18">
        <v>18624.531500000001</v>
      </c>
      <c r="C32" s="24">
        <f si="135" t="shared"/>
        <v>0.23945000000094296</v>
      </c>
      <c r="D32" s="23">
        <f si="136" t="shared"/>
        <v>1149.3600000045262</v>
      </c>
      <c r="E32" s="35">
        <v>6806.7800500000003</v>
      </c>
      <c r="F32" s="24">
        <f si="137" t="shared"/>
        <v>0.10345000000052096</v>
      </c>
      <c r="G32" s="23">
        <f si="138" t="shared"/>
        <v>496.5600000025006</v>
      </c>
      <c r="H32" s="20">
        <f si="139" t="shared"/>
        <v>0.43203173940327239</v>
      </c>
      <c r="I32" s="26">
        <f si="140" t="shared"/>
        <v>0.91799098789073985</v>
      </c>
      <c r="J32" s="23">
        <f si="141" t="shared"/>
        <v>1252.0384351979328</v>
      </c>
      <c r="K32" s="21">
        <v>6</v>
      </c>
      <c r="L32" s="28">
        <f si="142" t="shared"/>
        <v>120.62027314045594</v>
      </c>
      <c r="M32" s="21"/>
      <c r="N32" s="21"/>
    </row>
    <row ht="18" customHeight="1" r="33">
      <c r="A33" s="17" t="s">
        <v>41</v>
      </c>
      <c r="B33" s="18">
        <v>18624.76125</v>
      </c>
      <c r="C33" s="24">
        <f si="135" t="shared"/>
        <v>0.22974999999860302</v>
      </c>
      <c r="D33" s="23">
        <f si="136" t="shared"/>
        <v>1102.7999999932945</v>
      </c>
      <c r="E33" s="35">
        <v>6806.8775500000002</v>
      </c>
      <c r="F33" s="24">
        <f si="137" t="shared"/>
        <v>0.097499999999854481</v>
      </c>
      <c r="G33" s="23">
        <f si="138" t="shared"/>
        <v>467.99999999930151</v>
      </c>
      <c r="H33" s="20">
        <f si="139" t="shared"/>
        <v>0.42437431991489588</v>
      </c>
      <c r="I33" s="26">
        <f si="140" t="shared"/>
        <v>0.92053812341849695</v>
      </c>
      <c r="J33" s="23">
        <f si="141" t="shared"/>
        <v>1197.9949248575958</v>
      </c>
      <c r="K33" s="21">
        <v>6</v>
      </c>
      <c r="L33" s="28">
        <f si="142" t="shared"/>
        <v>115.41376925410364</v>
      </c>
      <c r="M33" s="21"/>
      <c r="N33" s="21"/>
    </row>
    <row ht="18" customHeight="1" r="34">
      <c r="A34" s="17" t="s">
        <v>42</v>
      </c>
      <c r="B34" s="18">
        <v>18624.989850000002</v>
      </c>
      <c r="C34" s="24">
        <f si="135" t="shared"/>
        <v>0.22860000000218861</v>
      </c>
      <c r="D34" s="23">
        <f si="136" t="shared"/>
        <v>1097.2800000105053</v>
      </c>
      <c r="E34" s="35">
        <v>6806.9719500000001</v>
      </c>
      <c r="F34" s="24">
        <f si="137" t="shared"/>
        <v>0.094399999999950523</v>
      </c>
      <c r="G34" s="23">
        <f si="138" t="shared"/>
        <v>453.11999999976251</v>
      </c>
      <c r="H34" s="20">
        <f si="139" t="shared"/>
        <v>0.41294838144814849</v>
      </c>
      <c r="I34" s="26">
        <f si="140" t="shared"/>
        <v>0.92429243765455038</v>
      </c>
      <c r="J34" s="23">
        <f si="141" t="shared"/>
        <v>1187.1567431568753</v>
      </c>
      <c r="K34" s="21">
        <v>6</v>
      </c>
      <c r="L34" s="28">
        <f si="142" t="shared"/>
        <v>114.36962843515177</v>
      </c>
      <c r="M34" s="21"/>
      <c r="N34" s="21"/>
    </row>
    <row ht="18" customHeight="1" r="35">
      <c r="A35" s="17" t="s">
        <v>43</v>
      </c>
      <c r="B35" s="18">
        <v>18625.200850000001</v>
      </c>
      <c r="C35" s="24">
        <f si="135" t="shared"/>
        <v>0.21099999999933061</v>
      </c>
      <c r="D35" s="23">
        <f si="136" t="shared"/>
        <v>1012.7999999967869</v>
      </c>
      <c r="E35" s="35">
        <v>6807.0499499999996</v>
      </c>
      <c r="F35" s="24">
        <f si="137" t="shared"/>
        <v>0.077999999999519787</v>
      </c>
      <c r="G35" s="23">
        <f si="138" t="shared"/>
        <v>374.39999999769498</v>
      </c>
      <c r="H35" s="20">
        <f si="139" t="shared"/>
        <v>0.3696682464443945</v>
      </c>
      <c r="I35" s="26">
        <f si="140" t="shared"/>
        <v>0.93796307273700175</v>
      </c>
      <c r="J35" s="23">
        <f si="141" t="shared"/>
        <v>1079.786645588732</v>
      </c>
      <c r="K35" s="21">
        <v>6</v>
      </c>
      <c r="L35" s="28">
        <f si="142" t="shared"/>
        <v>104.02568839968517</v>
      </c>
      <c r="M35" s="21"/>
      <c r="N35" s="21"/>
    </row>
    <row ht="18" customHeight="1" r="36">
      <c r="A36" s="17" t="s">
        <v>44</v>
      </c>
      <c r="B36" s="18">
        <v>18625.402549999999</v>
      </c>
      <c r="C36" s="24">
        <f si="135" t="shared"/>
        <v>0.20169999999779975</v>
      </c>
      <c r="D36" s="23">
        <f si="136" t="shared"/>
        <v>968.1599999894388</v>
      </c>
      <c r="E36" s="35">
        <v>6807.1261999999997</v>
      </c>
      <c r="F36" s="24">
        <f si="137" t="shared"/>
        <v>0.07625000000007276</v>
      </c>
      <c r="G36" s="23">
        <f si="138" t="shared"/>
        <v>366.00000000034925</v>
      </c>
      <c r="H36" s="20">
        <f si="139" t="shared"/>
        <v>0.37803668815520347</v>
      </c>
      <c r="I36" s="26">
        <f si="140" t="shared"/>
        <v>0.93539200493872254</v>
      </c>
      <c r="J36" s="23">
        <f si="141" t="shared"/>
        <v>1035.031296908362</v>
      </c>
      <c r="K36" s="21">
        <v>6</v>
      </c>
      <c r="L36" s="28">
        <f si="142" t="shared"/>
        <v>99.713997775372036</v>
      </c>
      <c r="M36" s="21"/>
      <c r="N36" s="21"/>
    </row>
    <row ht="18" customHeight="1" r="37">
      <c r="A37" s="17" t="s">
        <v>45</v>
      </c>
      <c r="B37" s="18">
        <v>18625.589800000002</v>
      </c>
      <c r="C37" s="24">
        <f si="135" t="shared"/>
        <v>0.18725000000267755</v>
      </c>
      <c r="D37" s="23">
        <f si="136" t="shared"/>
        <v>898.80000001285225</v>
      </c>
      <c r="E37" s="35">
        <v>6807.1945500000002</v>
      </c>
      <c r="F37" s="24">
        <f si="137" t="shared"/>
        <v>0.068350000000464206</v>
      </c>
      <c r="G37" s="23">
        <f si="138" t="shared"/>
        <v>328.08000000222819</v>
      </c>
      <c r="H37" s="20">
        <f si="139" t="shared"/>
        <v>0.36502002669952921</v>
      </c>
      <c r="I37" s="26">
        <f si="140" t="shared"/>
        <v>0.93937527511737495</v>
      </c>
      <c r="J37" s="23">
        <f si="141" t="shared"/>
        <v>956.8061070167588</v>
      </c>
      <c r="K37" s="21">
        <v>6</v>
      </c>
      <c r="L37" s="28">
        <f si="142" t="shared"/>
        <v>92.177852313753263</v>
      </c>
      <c r="M37" s="21"/>
      <c r="N37" s="21"/>
    </row>
    <row ht="18" customHeight="1" r="38">
      <c r="A38" s="17" t="s">
        <v>46</v>
      </c>
      <c r="B38" s="18">
        <v>18625.735250000002</v>
      </c>
      <c r="C38" s="24">
        <f si="135" t="shared"/>
        <v>0.14544999999998254</v>
      </c>
      <c r="D38" s="23">
        <f si="136" t="shared"/>
        <v>698.15999999991618</v>
      </c>
      <c r="E38" s="35">
        <v>6807.2458999999999</v>
      </c>
      <c r="F38" s="24">
        <f si="137" t="shared"/>
        <v>0.051349999999729334</v>
      </c>
      <c r="G38" s="23">
        <f si="138" t="shared"/>
        <v>246.47999999870081</v>
      </c>
      <c r="H38" s="20">
        <f si="139" t="shared"/>
        <v>0.35304228256951187</v>
      </c>
      <c r="I38" s="26">
        <f si="140" t="shared"/>
        <v>0.94296040797832148</v>
      </c>
      <c r="J38" s="23">
        <f si="141" t="shared"/>
        <v>740.3916369052547</v>
      </c>
      <c r="K38" s="21">
        <v>6</v>
      </c>
      <c r="L38" s="28">
        <f si="142" t="shared"/>
        <v>71.328674075650738</v>
      </c>
      <c r="M38" s="21"/>
      <c r="N38" s="21"/>
    </row>
    <row ht="18" customHeight="1" r="39">
      <c r="A39" s="17" t="s">
        <v>47</v>
      </c>
      <c r="B39" s="18">
        <v>18625.879000000001</v>
      </c>
      <c r="C39" s="24">
        <f si="135" t="shared"/>
        <v>0.1437499999992724</v>
      </c>
      <c r="D39" s="23">
        <f si="136" t="shared"/>
        <v>689.99999999650754</v>
      </c>
      <c r="E39" s="35">
        <v>6807.2905000000001</v>
      </c>
      <c r="F39" s="24">
        <f si="137" t="shared"/>
        <v>0.044600000000173168</v>
      </c>
      <c r="G39" s="23">
        <f si="138" t="shared"/>
        <v>214.08000000083121</v>
      </c>
      <c r="H39" s="20">
        <f si="139" t="shared"/>
        <v>0.31026086956799243</v>
      </c>
      <c r="I39" s="26">
        <f si="140" t="shared"/>
        <v>0.9550868334232796</v>
      </c>
      <c r="J39" s="23">
        <f si="141" t="shared"/>
        <v>722.44740043517095</v>
      </c>
      <c r="K39" s="21">
        <v>6</v>
      </c>
      <c r="L39" s="28">
        <f si="142" t="shared"/>
        <v>69.599942238455782</v>
      </c>
      <c r="M39" s="21"/>
      <c r="N39" s="21"/>
    </row>
    <row ht="18" customHeight="1" r="40">
      <c r="A40" s="17" t="s">
        <v>48</v>
      </c>
      <c r="B40" s="18">
        <v>18626.00935</v>
      </c>
      <c r="C40" s="24">
        <f si="135" t="shared"/>
        <v>0.13034999999945285</v>
      </c>
      <c r="D40" s="23">
        <f si="136" t="shared"/>
        <v>625.67999999737367</v>
      </c>
      <c r="E40" s="35">
        <v>6807.3310000000001</v>
      </c>
      <c r="F40" s="24">
        <f si="137" t="shared"/>
        <v>0.040500000000065484</v>
      </c>
      <c r="G40" s="23">
        <f si="138" t="shared"/>
        <v>194.40000000031432</v>
      </c>
      <c r="H40" s="20">
        <f si="139" t="shared"/>
        <v>0.3107019562733831</v>
      </c>
      <c r="I40" s="26">
        <f si="140" t="shared"/>
        <v>0.95496754267109685</v>
      </c>
      <c r="J40" s="23">
        <f si="141" t="shared"/>
        <v>655.18457124449731</v>
      </c>
      <c r="K40" s="21">
        <v>6</v>
      </c>
      <c r="L40" s="28">
        <f si="142" t="shared"/>
        <v>63.119900890606665</v>
      </c>
      <c r="M40" s="21"/>
      <c r="N40" s="21"/>
    </row>
    <row ht="18" customHeight="1" r="41">
      <c r="A41" s="17" t="s">
        <v>49</v>
      </c>
      <c r="B41" s="18">
        <v>18626.1276</v>
      </c>
      <c r="C41" s="24">
        <f si="135" t="shared"/>
        <v>0.11824999999953434</v>
      </c>
      <c r="D41" s="23">
        <f si="136" t="shared"/>
        <v>567.59999999776483</v>
      </c>
      <c r="E41" s="35">
        <v>6807.375</v>
      </c>
      <c r="F41" s="24">
        <f si="137" t="shared"/>
        <v>0.043999999999869033</v>
      </c>
      <c r="G41" s="23">
        <f si="138" t="shared"/>
        <v>211.19999999937136</v>
      </c>
      <c r="H41" s="20">
        <f si="139" t="shared"/>
        <v>0.37209302325617166</v>
      </c>
      <c r="I41" s="26">
        <f si="140" t="shared"/>
        <v>0.93722185105745226</v>
      </c>
      <c r="J41" s="23">
        <f si="141" t="shared"/>
        <v>605.61968263688152</v>
      </c>
      <c r="K41" s="21">
        <v>6</v>
      </c>
      <c r="L41" s="28">
        <f si="142" t="shared"/>
        <v>58.344863452493392</v>
      </c>
      <c r="M41" s="21"/>
      <c r="N41" s="21"/>
    </row>
    <row ht="18" customHeight="1" r="42">
      <c r="A42" s="29"/>
      <c r="B42" s="29"/>
      <c r="C42" s="20">
        <f>SUM(C18:C41)</f>
        <v>4.1759999999994761</v>
      </c>
      <c r="D42" s="23">
        <f>SUM(D18:D41)</f>
        <v>20044.799999997485</v>
      </c>
      <c r="E42" s="20"/>
      <c r="F42" s="20">
        <f>SUM(F18:F41)</f>
        <v>1.6785499999996318</v>
      </c>
      <c r="G42" s="23">
        <f>SUM(G18:G41)</f>
        <v>8057.0399999982328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43" t="shared">B845-B844</f>
        <v>0</v>
      </c>
    </row>
    <row ht="12.75" customHeight="1" r="846">
      <c r="C846" s="34">
        <f si="143" t="shared"/>
        <v>0</v>
      </c>
    </row>
    <row ht="12.75" customHeight="1" r="847">
      <c r="C847" s="34">
        <f si="143" t="shared"/>
        <v>0</v>
      </c>
    </row>
    <row ht="12.75" customHeight="1" r="848">
      <c r="C848" s="34">
        <f si="143" t="shared"/>
        <v>0</v>
      </c>
    </row>
    <row ht="12.75" customHeight="1" r="849">
      <c r="C849" s="34">
        <f si="143" t="shared"/>
        <v>0</v>
      </c>
    </row>
    <row ht="12.75" customHeight="1" r="850">
      <c r="C850" s="34">
        <f si="143" t="shared"/>
        <v>0</v>
      </c>
    </row>
    <row ht="12.75" customHeight="1" r="851">
      <c r="C851" s="34">
        <f si="143" t="shared"/>
        <v>0</v>
      </c>
    </row>
    <row ht="12.75" customHeight="1" r="852">
      <c r="C852" s="34">
        <f si="143" t="shared"/>
        <v>0</v>
      </c>
    </row>
    <row ht="12.75" customHeight="1" r="853">
      <c r="C853" s="34">
        <f si="143" t="shared"/>
        <v>0</v>
      </c>
    </row>
    <row ht="12.75" customHeight="1" r="854">
      <c r="C854" s="34">
        <f si="143" t="shared"/>
        <v>0</v>
      </c>
    </row>
    <row ht="12.75" customHeight="1" r="855">
      <c r="C855" s="34">
        <f si="143" t="shared"/>
        <v>0</v>
      </c>
    </row>
    <row ht="12.75" customHeight="1" r="856">
      <c r="C856" s="34">
        <f si="143" t="shared"/>
        <v>0</v>
      </c>
    </row>
    <row ht="12.75" customHeight="1" r="857">
      <c r="C857" s="34">
        <f si="143" t="shared"/>
        <v>0</v>
      </c>
    </row>
    <row ht="12.75" customHeight="1" r="858">
      <c r="C858" s="34">
        <f si="143" t="shared"/>
        <v>0</v>
      </c>
    </row>
    <row ht="12.75" customHeight="1" r="859">
      <c r="C859" s="34">
        <f si="143" t="shared"/>
        <v>0</v>
      </c>
    </row>
    <row ht="12.75" customHeight="1" r="860">
      <c r="C860" s="34">
        <f si="143" t="shared"/>
        <v>0</v>
      </c>
    </row>
    <row ht="12.75" customHeight="1" r="861">
      <c r="C861" s="34">
        <f si="143" t="shared"/>
        <v>0</v>
      </c>
    </row>
    <row ht="12.75" customHeight="1" r="862">
      <c r="C862" s="34">
        <f si="143" t="shared"/>
        <v>0</v>
      </c>
    </row>
    <row ht="12.75" customHeight="1" r="863">
      <c r="C863" s="34">
        <f si="143" t="shared"/>
        <v>0</v>
      </c>
    </row>
    <row ht="12.75" customHeight="1" r="864">
      <c r="C864" s="34">
        <f si="143" t="shared"/>
        <v>0</v>
      </c>
    </row>
    <row ht="12.75" customHeight="1" r="865">
      <c r="C865" s="34">
        <f si="143" t="shared"/>
        <v>0</v>
      </c>
    </row>
    <row ht="12.75" customHeight="1" r="866">
      <c r="C866" s="34">
        <f si="143" t="shared"/>
        <v>0</v>
      </c>
    </row>
    <row ht="12.75" customHeight="1" r="867">
      <c r="C867" s="34">
        <f si="143" t="shared"/>
        <v>0</v>
      </c>
    </row>
    <row ht="12.75" customHeight="1" r="868">
      <c r="C868" s="34">
        <f si="143" t="shared"/>
        <v>0</v>
      </c>
    </row>
    <row ht="12.75" customHeight="1" r="869">
      <c r="C869" s="34">
        <f si="143" t="shared"/>
        <v>0</v>
      </c>
    </row>
    <row ht="12.75" customHeight="1" r="870">
      <c r="C870" s="34">
        <f si="143" t="shared"/>
        <v>0</v>
      </c>
    </row>
    <row ht="12.75" customHeight="1" r="871">
      <c r="C871" s="34">
        <f si="143" t="shared"/>
        <v>0</v>
      </c>
    </row>
    <row ht="12.75" customHeight="1" r="872">
      <c r="C872" s="34">
        <f si="143" t="shared"/>
        <v>0</v>
      </c>
    </row>
    <row ht="12.75" customHeight="1" r="873">
      <c r="C873" s="34">
        <f si="143" t="shared"/>
        <v>0</v>
      </c>
    </row>
    <row ht="12.75" customHeight="1" r="874">
      <c r="C874" s="34">
        <f si="143" t="shared"/>
        <v>0</v>
      </c>
    </row>
    <row ht="12.75" customHeight="1" r="875">
      <c r="C875" s="34">
        <f si="143" t="shared"/>
        <v>0</v>
      </c>
    </row>
    <row ht="12.75" customHeight="1" r="876">
      <c r="C876" s="34">
        <f si="143" t="shared"/>
        <v>0</v>
      </c>
    </row>
    <row ht="12.75" customHeight="1" r="877">
      <c r="C877" s="34">
        <f si="143" t="shared"/>
        <v>0</v>
      </c>
    </row>
    <row ht="12.75" customHeight="1" r="878">
      <c r="C878" s="34">
        <f si="143" t="shared"/>
        <v>0</v>
      </c>
    </row>
    <row ht="12.75" customHeight="1" r="879">
      <c r="C879" s="34">
        <f si="143" t="shared"/>
        <v>0</v>
      </c>
    </row>
    <row ht="12.75" customHeight="1" r="880">
      <c r="C880" s="34">
        <f si="143" t="shared"/>
        <v>0</v>
      </c>
    </row>
    <row ht="12.75" customHeight="1" r="881">
      <c r="C881" s="34">
        <f si="143" t="shared"/>
        <v>0</v>
      </c>
    </row>
    <row ht="12.75" customHeight="1" r="882">
      <c r="C882" s="34">
        <f si="143" t="shared"/>
        <v>0</v>
      </c>
    </row>
    <row ht="12.75" customHeight="1" r="883">
      <c r="C883" s="34">
        <f si="143" t="shared"/>
        <v>0</v>
      </c>
    </row>
    <row ht="12.75" customHeight="1" r="884">
      <c r="C884" s="34">
        <f si="143" t="shared"/>
        <v>0</v>
      </c>
    </row>
    <row ht="12.75" customHeight="1" r="885">
      <c r="C885" s="34">
        <f si="143" t="shared"/>
        <v>0</v>
      </c>
    </row>
    <row ht="12.75" customHeight="1" r="886">
      <c r="C886" s="34">
        <f si="143" t="shared"/>
        <v>0</v>
      </c>
    </row>
    <row ht="12.75" customHeight="1" r="887">
      <c r="C887" s="34">
        <f si="143" t="shared"/>
        <v>0</v>
      </c>
    </row>
    <row ht="12.75" customHeight="1" r="888">
      <c r="C888" s="34">
        <f si="143" t="shared"/>
        <v>0</v>
      </c>
    </row>
    <row ht="12.75" customHeight="1" r="889">
      <c r="C889" s="34">
        <f si="143" t="shared"/>
        <v>0</v>
      </c>
    </row>
    <row ht="12.75" customHeight="1" r="890">
      <c r="C890" s="34">
        <f si="143" t="shared"/>
        <v>0</v>
      </c>
    </row>
    <row ht="12.75" customHeight="1" r="891">
      <c r="C891" s="34">
        <f si="143" t="shared"/>
        <v>0</v>
      </c>
    </row>
    <row ht="12.75" customHeight="1" r="892">
      <c r="C892" s="34">
        <f si="143" t="shared"/>
        <v>0</v>
      </c>
    </row>
    <row ht="12.75" customHeight="1" r="893">
      <c r="C893" s="34">
        <f si="143" t="shared"/>
        <v>0</v>
      </c>
    </row>
    <row ht="12.75" customHeight="1" r="894">
      <c r="C894" s="34">
        <f si="143" t="shared"/>
        <v>0</v>
      </c>
    </row>
    <row ht="12.75" customHeight="1" r="895">
      <c r="C895" s="34">
        <f si="143" t="shared"/>
        <v>0</v>
      </c>
    </row>
    <row ht="12.75" customHeight="1" r="896">
      <c r="C896" s="34">
        <f si="143" t="shared"/>
        <v>0</v>
      </c>
    </row>
    <row ht="12.75" customHeight="1" r="897">
      <c r="C897" s="34">
        <f si="143" t="shared"/>
        <v>0</v>
      </c>
    </row>
    <row ht="12.75" customHeight="1" r="898">
      <c r="C898" s="34">
        <f si="143" t="shared"/>
        <v>0</v>
      </c>
    </row>
    <row ht="12.75" customHeight="1" r="899">
      <c r="C899" s="34">
        <f si="143" t="shared"/>
        <v>0</v>
      </c>
    </row>
    <row ht="12.75" customHeight="1" r="900">
      <c r="C900" s="34">
        <f si="143" t="shared"/>
        <v>0</v>
      </c>
    </row>
    <row ht="12.75" customHeight="1" r="901">
      <c r="C901" s="34">
        <f si="143" t="shared"/>
        <v>0</v>
      </c>
    </row>
    <row ht="12.75" customHeight="1" r="902">
      <c r="C902" s="34">
        <f si="143" t="shared"/>
        <v>0</v>
      </c>
    </row>
    <row ht="12.75" customHeight="1" r="903">
      <c r="C903" s="34">
        <f si="143" t="shared"/>
        <v>0</v>
      </c>
    </row>
    <row ht="12.75" customHeight="1" r="904">
      <c r="C904" s="34">
        <f si="143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4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2.855499999999999"/>
    <col customWidth="1" min="3" max="3" style="1" width="9"/>
    <col customWidth="1" min="4" max="4" style="1" width="10.5703"/>
    <col customWidth="1" min="5" max="5" style="1" width="14.4258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106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116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9"/>
      <c r="B12" s="49"/>
      <c r="C12" s="50"/>
      <c r="D12" s="50"/>
      <c r="E12" s="50"/>
      <c r="F12" s="6" t="s">
        <v>7</v>
      </c>
      <c r="G12" s="6"/>
      <c r="H12" s="6"/>
      <c r="I12" s="6"/>
      <c r="J12" s="6"/>
      <c r="K12" s="6"/>
    </row>
    <row ht="12.75" customHeight="1" r="13">
      <c r="A13" s="2"/>
      <c r="B13" s="7"/>
      <c r="C13" s="7"/>
      <c r="D13" s="7"/>
      <c r="E13" s="7"/>
      <c r="F13" s="7"/>
      <c r="G13" s="7"/>
      <c r="H13" s="7"/>
      <c r="I13" s="2"/>
      <c r="J13" s="1"/>
    </row>
    <row ht="42.399999999999999" customHeight="1" r="14">
      <c r="A14" s="8" t="s">
        <v>8</v>
      </c>
      <c r="B14" s="9" t="s">
        <v>117</v>
      </c>
      <c r="C14" s="9"/>
      <c r="D14" s="9"/>
      <c r="E14" s="10" t="s">
        <v>118</v>
      </c>
      <c r="F14" s="10"/>
      <c r="G14" s="10"/>
      <c r="H14" s="11" t="s">
        <v>11</v>
      </c>
      <c r="I14" s="11" t="s">
        <v>12</v>
      </c>
      <c r="J14" s="11" t="s">
        <v>13</v>
      </c>
      <c r="K14" s="10" t="s">
        <v>14</v>
      </c>
      <c r="L14" s="10" t="s">
        <v>15</v>
      </c>
      <c r="M14" s="10" t="s">
        <v>16</v>
      </c>
      <c r="N14" s="10"/>
    </row>
    <row ht="51" customHeight="1" r="15">
      <c r="A15" s="14"/>
      <c r="B15" s="10" t="s">
        <v>17</v>
      </c>
      <c r="C15" s="10" t="s">
        <v>18</v>
      </c>
      <c r="D15" s="10" t="s">
        <v>69</v>
      </c>
      <c r="E15" s="10" t="s">
        <v>20</v>
      </c>
      <c r="F15" s="10" t="s">
        <v>21</v>
      </c>
      <c r="G15" s="10" t="s">
        <v>70</v>
      </c>
      <c r="H15" s="11"/>
      <c r="I15" s="11"/>
      <c r="J15" s="11"/>
      <c r="K15" s="10"/>
      <c r="L15" s="10"/>
      <c r="M15" s="10" t="s">
        <v>23</v>
      </c>
      <c r="N15" s="10" t="s">
        <v>24</v>
      </c>
    </row>
    <row ht="18" customHeight="1" r="16">
      <c r="A16" s="17" t="s">
        <v>25</v>
      </c>
      <c r="B16" s="35">
        <v>20413.779839999999</v>
      </c>
      <c r="C16" s="17"/>
      <c r="D16" s="17"/>
      <c r="E16" s="35">
        <v>7238.5936799999999</v>
      </c>
      <c r="F16" s="17"/>
      <c r="G16" s="17"/>
      <c r="H16" s="17"/>
      <c r="I16" s="19"/>
      <c r="J16" s="17"/>
      <c r="K16" s="20"/>
      <c r="L16" s="21"/>
      <c r="M16" s="21"/>
      <c r="N16" s="21"/>
    </row>
    <row ht="18" customHeight="1" r="17">
      <c r="A17" s="17" t="s">
        <v>26</v>
      </c>
      <c r="B17" s="35">
        <v>20413.905360000001</v>
      </c>
      <c r="C17" s="24">
        <f ref="C17:C40" si="144" t="shared">B17-B16</f>
        <v>0.12552000000141561</v>
      </c>
      <c r="D17" s="23">
        <f ref="D17:D40" si="145" t="shared">C17*2400</f>
        <v>301.24800000339746</v>
      </c>
      <c r="E17" s="35">
        <v>7238.6284400000004</v>
      </c>
      <c r="F17" s="24">
        <f ref="F17:F40" si="146" t="shared">E17-E16</f>
        <v>0.034760000000460423</v>
      </c>
      <c r="G17" s="23">
        <f ref="G17:G40" si="147" t="shared">F17*2400</f>
        <v>83.424000001105014</v>
      </c>
      <c r="H17" s="20">
        <f ref="H17:H41" si="148" t="shared">G17/D17</f>
        <v>0.27692797960538879</v>
      </c>
      <c r="I17" s="26">
        <f ref="I17:I41" si="149" t="shared">1/SQRT(1+H17*H17)</f>
        <v>0.96372880663691174</v>
      </c>
      <c r="J17" s="23">
        <f ref="J17:J41" si="150" t="shared">SQRT(D17*D17+G17*G17)</f>
        <v>312.58586225584696</v>
      </c>
      <c r="K17" s="21">
        <v>6</v>
      </c>
      <c r="L17" s="28">
        <f ref="L17:L40" si="151" t="shared">D17/I17/K17/1.73</f>
        <v>30.114244918675045</v>
      </c>
      <c r="M17" s="21"/>
      <c r="N17" s="21"/>
    </row>
    <row ht="18" customHeight="1" r="18">
      <c r="A18" s="17" t="s">
        <v>27</v>
      </c>
      <c r="B18" s="35">
        <v>20414.018</v>
      </c>
      <c r="C18" s="24">
        <f si="144" t="shared"/>
        <v>0.11263999999937369</v>
      </c>
      <c r="D18" s="23">
        <f si="145" t="shared"/>
        <v>270.33599999849685</v>
      </c>
      <c r="E18" s="35">
        <v>7238.66356</v>
      </c>
      <c r="F18" s="24">
        <f si="146" t="shared"/>
        <v>0.03511999999955151</v>
      </c>
      <c r="G18" s="23">
        <f si="147" t="shared"/>
        <v>84.287999998923624</v>
      </c>
      <c r="H18" s="20">
        <f si="148" t="shared"/>
        <v>0.31178977272502473</v>
      </c>
      <c r="I18" s="26">
        <f si="149" t="shared"/>
        <v>0.9546728129343528</v>
      </c>
      <c r="J18" s="23">
        <f si="150" t="shared"/>
        <v>283.171361262056</v>
      </c>
      <c r="K18" s="21">
        <v>6</v>
      </c>
      <c r="L18" s="28">
        <f si="151" t="shared"/>
        <v>27.28047796358921</v>
      </c>
      <c r="M18" s="21"/>
      <c r="N18" s="21"/>
    </row>
    <row ht="18" customHeight="1" r="19">
      <c r="A19" s="17" t="s">
        <v>28</v>
      </c>
      <c r="B19" s="35">
        <v>20414.124879999999</v>
      </c>
      <c r="C19" s="24">
        <f si="144" t="shared"/>
        <v>0.10687999999936437</v>
      </c>
      <c r="D19" s="23">
        <f si="145" t="shared"/>
        <v>256.51199999847449</v>
      </c>
      <c r="E19" s="35">
        <v>7238.6980000000003</v>
      </c>
      <c r="F19" s="24">
        <f si="146" t="shared"/>
        <v>0.03444000000035885</v>
      </c>
      <c r="G19" s="23">
        <f si="147" t="shared"/>
        <v>82.656000000861241</v>
      </c>
      <c r="H19" s="20">
        <f si="148" t="shared"/>
        <v>0.32223053892742953</v>
      </c>
      <c r="I19" s="26">
        <f si="149" t="shared"/>
        <v>0.95180593303759042</v>
      </c>
      <c r="J19" s="23">
        <f si="150" t="shared"/>
        <v>269.50031628805141</v>
      </c>
      <c r="K19" s="21">
        <v>6</v>
      </c>
      <c r="L19" s="28">
        <f si="151" t="shared"/>
        <v>25.963421607712082</v>
      </c>
      <c r="M19" s="21"/>
      <c r="N19" s="21"/>
    </row>
    <row ht="18" customHeight="1" r="20">
      <c r="A20" s="17" t="s">
        <v>29</v>
      </c>
      <c r="B20" s="35">
        <v>20414.22884</v>
      </c>
      <c r="C20" s="24">
        <f si="144" t="shared"/>
        <v>0.1039600000003702</v>
      </c>
      <c r="D20" s="23">
        <f si="145" t="shared"/>
        <v>249.50400000088848</v>
      </c>
      <c r="E20" s="35">
        <v>7238.7331999999997</v>
      </c>
      <c r="F20" s="24">
        <f si="146" t="shared"/>
        <v>0.035199999999349529</v>
      </c>
      <c r="G20" s="23">
        <f si="147" t="shared"/>
        <v>84.479999998438871</v>
      </c>
      <c r="H20" s="20">
        <f si="148" t="shared"/>
        <v>0.33859176605640806</v>
      </c>
      <c r="I20" s="26">
        <f si="149" t="shared"/>
        <v>0.94717850531301206</v>
      </c>
      <c r="J20" s="23">
        <f si="150" t="shared"/>
        <v>263.41813987684975</v>
      </c>
      <c r="K20" s="21">
        <v>6</v>
      </c>
      <c r="L20" s="28">
        <f si="151" t="shared"/>
        <v>25.377470123010575</v>
      </c>
      <c r="M20" s="21"/>
      <c r="N20" s="21"/>
    </row>
    <row ht="18" customHeight="1" r="21">
      <c r="A21" s="17" t="s">
        <v>30</v>
      </c>
      <c r="B21" s="35">
        <v>20414.32516</v>
      </c>
      <c r="C21" s="24">
        <f si="144" t="shared"/>
        <v>0.096320000000559958</v>
      </c>
      <c r="D21" s="23">
        <f si="145" t="shared"/>
        <v>231.1680000013439</v>
      </c>
      <c r="E21" s="35">
        <v>7238.7646400000003</v>
      </c>
      <c r="F21" s="24">
        <f si="146" t="shared"/>
        <v>0.031440000000657164</v>
      </c>
      <c r="G21" s="23">
        <f si="147" t="shared"/>
        <v>75.456000001577195</v>
      </c>
      <c r="H21" s="20">
        <f si="148" t="shared"/>
        <v>0.32641196013781548</v>
      </c>
      <c r="I21" s="26">
        <f si="149" t="shared"/>
        <v>0.95063873349028971</v>
      </c>
      <c r="J21" s="23">
        <f si="150" t="shared"/>
        <v>243.17124040654838</v>
      </c>
      <c r="K21" s="21">
        <v>6</v>
      </c>
      <c r="L21" s="28">
        <f si="151" t="shared"/>
        <v>23.426901773270554</v>
      </c>
      <c r="M21" s="21"/>
      <c r="N21" s="21"/>
    </row>
    <row ht="18" customHeight="1" r="22">
      <c r="A22" s="17" t="s">
        <v>31</v>
      </c>
      <c r="B22" s="35">
        <v>20414.42396</v>
      </c>
      <c r="C22" s="24">
        <f si="144" t="shared"/>
        <v>0.098799999999755528</v>
      </c>
      <c r="D22" s="23">
        <f si="145" t="shared"/>
        <v>237.11999999941327</v>
      </c>
      <c r="E22" s="35">
        <v>7238.7958799999997</v>
      </c>
      <c r="F22" s="24">
        <f si="146" t="shared"/>
        <v>0.031239999999343127</v>
      </c>
      <c r="G22" s="23">
        <f si="147" t="shared"/>
        <v>74.975999998423504</v>
      </c>
      <c r="H22" s="20">
        <f si="148" t="shared"/>
        <v>0.31619433197793956</v>
      </c>
      <c r="I22" s="26">
        <f si="149" t="shared"/>
        <v>0.95347175320417532</v>
      </c>
      <c r="J22" s="23">
        <f si="150" t="shared"/>
        <v>248.69116384681897</v>
      </c>
      <c r="K22" s="21">
        <v>6</v>
      </c>
      <c r="L22" s="28">
        <f si="151" t="shared"/>
        <v>23.958686305088527</v>
      </c>
      <c r="M22" s="21"/>
      <c r="N22" s="21"/>
    </row>
    <row ht="18" customHeight="1" r="23">
      <c r="A23" s="17" t="s">
        <v>32</v>
      </c>
      <c r="B23" s="35">
        <v>20414.54048</v>
      </c>
      <c r="C23" s="24">
        <f si="144" t="shared"/>
        <v>0.11651999999958207</v>
      </c>
      <c r="D23" s="23">
        <f si="145" t="shared"/>
        <v>279.64799999899697</v>
      </c>
      <c r="E23" s="35">
        <v>7238.8277200000002</v>
      </c>
      <c r="F23" s="24">
        <f si="146" t="shared"/>
        <v>0.031840000000556756</v>
      </c>
      <c r="G23" s="23">
        <f si="147" t="shared"/>
        <v>76.416000001336215</v>
      </c>
      <c r="H23" s="20">
        <f si="148" t="shared"/>
        <v>0.27325780982381531</v>
      </c>
      <c r="I23" s="26">
        <f si="149" t="shared"/>
        <v>0.96463379177819375</v>
      </c>
      <c r="J23" s="23">
        <f si="150" t="shared"/>
        <v>289.90068809791262</v>
      </c>
      <c r="K23" s="21">
        <v>6</v>
      </c>
      <c r="L23" s="28">
        <f si="151" t="shared"/>
        <v>27.928775346619716</v>
      </c>
      <c r="M23" s="21"/>
      <c r="N23" s="21"/>
    </row>
    <row ht="18" customHeight="1" r="24">
      <c r="A24" s="17" t="s">
        <v>33</v>
      </c>
      <c r="B24" s="35">
        <v>20414.669040000001</v>
      </c>
      <c r="C24" s="24">
        <f si="144" t="shared"/>
        <v>0.12856000000101631</v>
      </c>
      <c r="D24" s="23">
        <f si="145" t="shared"/>
        <v>308.54400000243913</v>
      </c>
      <c r="E24" s="35">
        <v>7238.8619200000003</v>
      </c>
      <c r="F24" s="24">
        <f si="146" t="shared"/>
        <v>0.034200000000055297</v>
      </c>
      <c r="G24" s="23">
        <f si="147" t="shared"/>
        <v>82.080000000132713</v>
      </c>
      <c r="H24" s="20">
        <f si="148" t="shared"/>
        <v>0.2660236465446868</v>
      </c>
      <c r="I24" s="26">
        <f si="149" t="shared"/>
        <v>0.96638947278707088</v>
      </c>
      <c r="J24" s="23">
        <f si="150" t="shared"/>
        <v>319.27500111585147</v>
      </c>
      <c r="K24" s="21">
        <v>6</v>
      </c>
      <c r="L24" s="28">
        <f si="151" t="shared"/>
        <v>30.758670627731352</v>
      </c>
      <c r="M24" s="21"/>
      <c r="N24" s="21"/>
    </row>
    <row ht="18" customHeight="1" r="25">
      <c r="A25" s="17" t="s">
        <v>34</v>
      </c>
      <c r="B25" s="35">
        <v>20414.8092</v>
      </c>
      <c r="C25" s="24">
        <f si="144" t="shared"/>
        <v>0.14015999999901396</v>
      </c>
      <c r="D25" s="23">
        <f si="145" t="shared"/>
        <v>336.38399999763351</v>
      </c>
      <c r="E25" s="35">
        <v>7238.8956799999996</v>
      </c>
      <c r="F25" s="24">
        <f si="146" t="shared"/>
        <v>0.033759999999347201</v>
      </c>
      <c r="G25" s="23">
        <f si="147" t="shared"/>
        <v>81.023999998433283</v>
      </c>
      <c r="H25" s="20">
        <f si="148" t="shared"/>
        <v>0.24086757990571281</v>
      </c>
      <c r="I25" s="26">
        <f si="149" t="shared"/>
        <v>0.9721955700876167</v>
      </c>
      <c r="J25" s="23">
        <f si="150" t="shared"/>
        <v>346.00445666227193</v>
      </c>
      <c r="K25" s="21">
        <v>6</v>
      </c>
      <c r="L25" s="28">
        <f si="151" t="shared"/>
        <v>33.333762684226585</v>
      </c>
      <c r="M25" s="21"/>
      <c r="N25" s="21"/>
    </row>
    <row ht="18" customHeight="1" r="26">
      <c r="A26" s="41" t="s">
        <v>35</v>
      </c>
      <c r="B26" s="35">
        <v>20414.95148</v>
      </c>
      <c r="C26" s="24">
        <f si="144" t="shared"/>
        <v>0.14228000000002794</v>
      </c>
      <c r="D26" s="23">
        <f si="145" t="shared"/>
        <v>341.47200000006706</v>
      </c>
      <c r="E26" s="35">
        <v>7238.9286400000001</v>
      </c>
      <c r="F26" s="24">
        <f si="146" t="shared"/>
        <v>0.032960000000457512</v>
      </c>
      <c r="G26" s="23">
        <f si="147" t="shared"/>
        <v>79.104000001098029</v>
      </c>
      <c r="H26" s="20">
        <f si="148" t="shared"/>
        <v>0.23165588979794097</v>
      </c>
      <c r="I26" s="26">
        <f si="149" t="shared"/>
        <v>0.97420159438086362</v>
      </c>
      <c r="J26" s="23">
        <f si="150" t="shared"/>
        <v>350.51472094652388</v>
      </c>
      <c r="K26" s="21">
        <v>6</v>
      </c>
      <c r="L26" s="28">
        <f si="151" t="shared"/>
        <v>33.768277547834671</v>
      </c>
      <c r="M26" s="21"/>
      <c r="N26" s="21"/>
    </row>
    <row ht="18" customHeight="1" r="27">
      <c r="A27" s="17" t="s">
        <v>36</v>
      </c>
      <c r="B27" s="35">
        <v>20415.100880000002</v>
      </c>
      <c r="C27" s="24">
        <f si="144" t="shared"/>
        <v>0.14940000000206055</v>
      </c>
      <c r="D27" s="23">
        <f si="145" t="shared"/>
        <v>358.56000000494532</v>
      </c>
      <c r="E27" s="35">
        <v>7238.9624000000003</v>
      </c>
      <c r="F27" s="24">
        <f si="146" t="shared"/>
        <v>0.033760000000256696</v>
      </c>
      <c r="G27" s="23">
        <f si="147" t="shared"/>
        <v>81.02400000061607</v>
      </c>
      <c r="H27" s="20">
        <f si="148" t="shared"/>
        <v>0.22597054886071669</v>
      </c>
      <c r="I27" s="26">
        <f si="149" t="shared"/>
        <v>0.97540660071936081</v>
      </c>
      <c r="J27" s="23">
        <f si="150" t="shared"/>
        <v>367.60054703393223</v>
      </c>
      <c r="K27" s="21">
        <v>6</v>
      </c>
      <c r="L27" s="28">
        <f si="151" t="shared"/>
        <v>35.414310889588847</v>
      </c>
      <c r="M27" s="21"/>
      <c r="N27" s="21"/>
    </row>
    <row ht="18" customHeight="1" r="28">
      <c r="A28" s="17" t="s">
        <v>37</v>
      </c>
      <c r="B28" s="35">
        <v>20415.250800000002</v>
      </c>
      <c r="C28" s="24">
        <f si="144" t="shared"/>
        <v>0.14991999999983818</v>
      </c>
      <c r="D28" s="23">
        <f si="145" t="shared"/>
        <v>359.80799999961164</v>
      </c>
      <c r="E28" s="35">
        <v>7238.9972399999997</v>
      </c>
      <c r="F28" s="24">
        <f si="146" t="shared"/>
        <v>0.034839999999348947</v>
      </c>
      <c r="G28" s="23">
        <f si="147" t="shared"/>
        <v>83.615999998437474</v>
      </c>
      <c r="H28" s="20">
        <f si="148" t="shared"/>
        <v>0.23239060832034786</v>
      </c>
      <c r="I28" s="26">
        <f si="149" t="shared"/>
        <v>0.97404401709353738</v>
      </c>
      <c r="J28" s="23">
        <f si="150" t="shared"/>
        <v>369.39603722760648</v>
      </c>
      <c r="K28" s="21">
        <v>6</v>
      </c>
      <c r="L28" s="28">
        <f si="151" t="shared"/>
        <v>35.58728682346883</v>
      </c>
      <c r="M28" s="21"/>
      <c r="N28" s="21"/>
    </row>
    <row ht="18" customHeight="1" r="29">
      <c r="A29" s="17" t="s">
        <v>38</v>
      </c>
      <c r="B29" s="35">
        <v>20415.402600000001</v>
      </c>
      <c r="C29" s="24">
        <f si="144" t="shared"/>
        <v>0.15179999999963911</v>
      </c>
      <c r="D29" s="23">
        <f si="145" t="shared"/>
        <v>364.31999999913387</v>
      </c>
      <c r="E29" s="35">
        <v>7239.0315600000004</v>
      </c>
      <c r="F29" s="24">
        <f si="146" t="shared"/>
        <v>0.034320000000661821</v>
      </c>
      <c r="G29" s="23">
        <f si="147" t="shared"/>
        <v>82.368000001588371</v>
      </c>
      <c r="H29" s="20">
        <f si="148" t="shared"/>
        <v>0.22608695652663646</v>
      </c>
      <c r="I29" s="26">
        <f si="149" t="shared"/>
        <v>0.97538218407187949</v>
      </c>
      <c r="J29" s="23">
        <f si="150" t="shared"/>
        <v>373.51512663295256</v>
      </c>
      <c r="K29" s="21">
        <v>6</v>
      </c>
      <c r="L29" s="28">
        <f si="151" t="shared"/>
        <v>35.984116245949181</v>
      </c>
      <c r="M29" s="21"/>
      <c r="N29" s="21"/>
    </row>
    <row ht="18" customHeight="1" r="30">
      <c r="A30" s="17" t="s">
        <v>39</v>
      </c>
      <c r="B30" s="35">
        <v>20415.549879999999</v>
      </c>
      <c r="C30" s="24">
        <f si="144" t="shared"/>
        <v>0.14727999999740859</v>
      </c>
      <c r="D30" s="23">
        <f si="145" t="shared"/>
        <v>353.47199999378063</v>
      </c>
      <c r="E30" s="35">
        <v>7239.0659599999999</v>
      </c>
      <c r="F30" s="24">
        <f si="146" t="shared"/>
        <v>0.034399999999550346</v>
      </c>
      <c r="G30" s="23">
        <f si="147" t="shared"/>
        <v>82.55999999892083</v>
      </c>
      <c r="H30" s="20">
        <f si="148" t="shared"/>
        <v>0.23356871265722173</v>
      </c>
      <c r="I30" s="26">
        <f si="149" t="shared"/>
        <v>0.97379046458585639</v>
      </c>
      <c r="J30" s="23">
        <f si="150" t="shared"/>
        <v>362.98568619082636</v>
      </c>
      <c r="K30" s="21">
        <v>6</v>
      </c>
      <c r="L30" s="28">
        <f si="151" t="shared"/>
        <v>34.969719286206775</v>
      </c>
      <c r="M30" s="21"/>
      <c r="N30" s="21"/>
    </row>
    <row ht="18" customHeight="1" r="31">
      <c r="A31" s="17" t="s">
        <v>40</v>
      </c>
      <c r="B31" s="35">
        <v>20415.69484</v>
      </c>
      <c r="C31" s="24">
        <f si="144" t="shared"/>
        <v>0.14496000000144704</v>
      </c>
      <c r="D31" s="23">
        <f si="145" t="shared"/>
        <v>347.9040000034729</v>
      </c>
      <c r="E31" s="35">
        <v>7239.1003600000004</v>
      </c>
      <c r="F31" s="24">
        <f si="146" t="shared"/>
        <v>0.034400000000459841</v>
      </c>
      <c r="G31" s="23">
        <f si="147" t="shared"/>
        <v>82.560000001103617</v>
      </c>
      <c r="H31" s="20">
        <f si="148" t="shared"/>
        <v>0.23730684326791149</v>
      </c>
      <c r="I31" s="26">
        <f si="149" t="shared"/>
        <v>0.97297878631866619</v>
      </c>
      <c r="J31" s="23">
        <f si="150" t="shared"/>
        <v>357.56586360920795</v>
      </c>
      <c r="K31" s="21">
        <v>6</v>
      </c>
      <c r="L31" s="28">
        <f si="151" t="shared"/>
        <v>34.447578382389977</v>
      </c>
      <c r="M31" s="21"/>
      <c r="N31" s="21"/>
    </row>
    <row ht="18" customHeight="1" r="32">
      <c r="A32" s="17" t="s">
        <v>41</v>
      </c>
      <c r="B32" s="35">
        <v>20415.845519999999</v>
      </c>
      <c r="C32" s="24">
        <f si="144" t="shared"/>
        <v>0.15067999999882886</v>
      </c>
      <c r="D32" s="23">
        <f si="145" t="shared"/>
        <v>361.63199999718927</v>
      </c>
      <c r="E32" s="35">
        <v>7239.1358799999998</v>
      </c>
      <c r="F32" s="24">
        <f si="146" t="shared"/>
        <v>0.035519999999451102</v>
      </c>
      <c r="G32" s="23">
        <f si="147" t="shared"/>
        <v>85.247999998682644</v>
      </c>
      <c r="H32" s="20">
        <f si="148" t="shared"/>
        <v>0.2357313512060471</v>
      </c>
      <c r="I32" s="26">
        <f si="149" t="shared"/>
        <v>0.97332220382371615</v>
      </c>
      <c r="J32" s="23">
        <f si="150" t="shared"/>
        <v>371.54397441721818</v>
      </c>
      <c r="K32" s="21">
        <v>6</v>
      </c>
      <c r="L32" s="28">
        <f si="151" t="shared"/>
        <v>35.794217188556672</v>
      </c>
      <c r="M32" s="21"/>
      <c r="N32" s="21"/>
    </row>
    <row ht="18" customHeight="1" r="33">
      <c r="A33" s="17" t="s">
        <v>42</v>
      </c>
      <c r="B33" s="35">
        <v>20415.995760000002</v>
      </c>
      <c r="C33" s="24">
        <f si="144" t="shared"/>
        <v>0.15024000000266824</v>
      </c>
      <c r="D33" s="23">
        <f si="145" t="shared"/>
        <v>360.57600000640377</v>
      </c>
      <c r="E33" s="35">
        <v>7239.1679599999998</v>
      </c>
      <c r="F33" s="24">
        <f si="146" t="shared"/>
        <v>0.032079999999950815</v>
      </c>
      <c r="G33" s="23">
        <f si="147" t="shared"/>
        <v>76.991999999881955</v>
      </c>
      <c r="H33" s="20">
        <f si="148" t="shared"/>
        <v>0.2135250266199486</v>
      </c>
      <c r="I33" s="26">
        <f si="149" t="shared"/>
        <v>0.97795456785474799</v>
      </c>
      <c r="J33" s="23">
        <f si="150" t="shared"/>
        <v>368.7042444081705</v>
      </c>
      <c r="K33" s="21">
        <v>6</v>
      </c>
      <c r="L33" s="28">
        <f si="151" t="shared"/>
        <v>35.520640116394077</v>
      </c>
      <c r="M33" s="21"/>
      <c r="N33" s="21"/>
    </row>
    <row ht="18" customHeight="1" r="34">
      <c r="A34" s="17" t="s">
        <v>43</v>
      </c>
      <c r="B34" s="35">
        <v>20416.1482</v>
      </c>
      <c r="C34" s="24">
        <f si="144" t="shared"/>
        <v>0.15243999999802327</v>
      </c>
      <c r="D34" s="23">
        <f si="145" t="shared"/>
        <v>365.85599999525584</v>
      </c>
      <c r="E34" s="35">
        <v>7239.2000799999996</v>
      </c>
      <c r="F34" s="24">
        <f si="146" t="shared"/>
        <v>0.032119999999849824</v>
      </c>
      <c r="G34" s="23">
        <f si="147" t="shared"/>
        <v>77.087999999639578</v>
      </c>
      <c r="H34" s="20">
        <f si="148" t="shared"/>
        <v>0.21070585148429766</v>
      </c>
      <c r="I34" s="26">
        <f si="149" t="shared"/>
        <v>0.97851435528222475</v>
      </c>
      <c r="J34" s="23">
        <f si="150" t="shared"/>
        <v>373.88925161934395</v>
      </c>
      <c r="K34" s="21">
        <v>6</v>
      </c>
      <c r="L34" s="28">
        <f si="151" t="shared"/>
        <v>36.020159115543734</v>
      </c>
      <c r="M34" s="21"/>
      <c r="N34" s="21"/>
    </row>
    <row ht="18" customHeight="1" r="35">
      <c r="A35" s="17" t="s">
        <v>44</v>
      </c>
      <c r="B35" s="35">
        <v>20416.307239999998</v>
      </c>
      <c r="C35" s="24">
        <f si="144" t="shared"/>
        <v>0.15903999999864027</v>
      </c>
      <c r="D35" s="23">
        <f si="145" t="shared"/>
        <v>381.69599999673665</v>
      </c>
      <c r="E35" s="35">
        <v>7239.2316799999999</v>
      </c>
      <c r="F35" s="24">
        <f si="146" t="shared"/>
        <v>0.031600000000253203</v>
      </c>
      <c r="G35" s="23">
        <f si="147" t="shared"/>
        <v>75.840000000607688</v>
      </c>
      <c r="H35" s="20">
        <f si="148" t="shared"/>
        <v>0.19869215292079584</v>
      </c>
      <c r="I35" s="26">
        <f si="149" t="shared"/>
        <v>0.98082658671334111</v>
      </c>
      <c r="J35" s="23">
        <f si="150" t="shared"/>
        <v>389.15747713952635</v>
      </c>
      <c r="K35" s="21">
        <v>6</v>
      </c>
      <c r="L35" s="28">
        <f si="151" t="shared"/>
        <v>37.491086429626812</v>
      </c>
      <c r="M35" s="21"/>
      <c r="N35" s="21"/>
    </row>
    <row ht="18" customHeight="1" r="36">
      <c r="A36" s="17" t="s">
        <v>45</v>
      </c>
      <c r="B36" s="35">
        <v>20416.461439999999</v>
      </c>
      <c r="C36" s="24">
        <f si="144" t="shared"/>
        <v>0.15420000000085565</v>
      </c>
      <c r="D36" s="23">
        <f si="145" t="shared"/>
        <v>370.08000000205357</v>
      </c>
      <c r="E36" s="35">
        <v>7239.2624400000004</v>
      </c>
      <c r="F36" s="24">
        <f si="146" t="shared"/>
        <v>0.03076000000055501</v>
      </c>
      <c r="G36" s="23">
        <f si="147" t="shared"/>
        <v>73.824000001332024</v>
      </c>
      <c r="H36" s="20">
        <f si="148" t="shared"/>
        <v>0.1994811932580047</v>
      </c>
      <c r="I36" s="26">
        <f si="149" t="shared"/>
        <v>0.98067839645663724</v>
      </c>
      <c r="J36" s="23">
        <f si="150" t="shared"/>
        <v>377.37142098695904</v>
      </c>
      <c r="K36" s="21">
        <v>6</v>
      </c>
      <c r="L36" s="28">
        <f si="151" t="shared"/>
        <v>36.355628226103953</v>
      </c>
      <c r="M36" s="21"/>
      <c r="N36" s="21"/>
    </row>
    <row ht="18" customHeight="1" r="37">
      <c r="A37" s="17" t="s">
        <v>46</v>
      </c>
      <c r="B37" s="35">
        <v>20416.617600000001</v>
      </c>
      <c r="C37" s="24">
        <f si="144" t="shared"/>
        <v>0.15616000000227359</v>
      </c>
      <c r="D37" s="23">
        <f si="145" t="shared"/>
        <v>374.78400000545662</v>
      </c>
      <c r="E37" s="35">
        <v>7239.2916800000003</v>
      </c>
      <c r="F37" s="24">
        <f si="146" t="shared"/>
        <v>0.029239999999845168</v>
      </c>
      <c r="G37" s="23">
        <f si="147" t="shared"/>
        <v>70.175999999628402</v>
      </c>
      <c r="H37" s="20">
        <f si="148" t="shared"/>
        <v>0.18724385245529873</v>
      </c>
      <c r="I37" s="26">
        <f si="149" t="shared"/>
        <v>0.98291776082026661</v>
      </c>
      <c r="J37" s="23">
        <f si="150" t="shared"/>
        <v>381.29741362358851</v>
      </c>
      <c r="K37" s="21">
        <v>6</v>
      </c>
      <c r="L37" s="28">
        <f si="151" t="shared"/>
        <v>36.733854877031646</v>
      </c>
      <c r="M37" s="21"/>
      <c r="N37" s="21"/>
    </row>
    <row ht="18" customHeight="1" r="38">
      <c r="A38" s="17" t="s">
        <v>47</v>
      </c>
      <c r="B38" s="35">
        <v>20416.785400000001</v>
      </c>
      <c r="C38" s="24">
        <f si="144" t="shared"/>
        <v>0.16779999999926076</v>
      </c>
      <c r="D38" s="23">
        <f si="145" t="shared"/>
        <v>402.71999999822583</v>
      </c>
      <c r="E38" s="35">
        <v>7239.3202000000001</v>
      </c>
      <c r="F38" s="24">
        <f si="146" t="shared"/>
        <v>0.028519999999844003</v>
      </c>
      <c r="G38" s="23">
        <f si="147" t="shared"/>
        <v>68.447999999625608</v>
      </c>
      <c r="H38" s="20">
        <f si="148" t="shared"/>
        <v>0.16996424314642222</v>
      </c>
      <c r="I38" s="26">
        <f si="149" t="shared"/>
        <v>0.98586167047232343</v>
      </c>
      <c r="J38" s="23">
        <f si="150" t="shared"/>
        <v>408.49544318452286</v>
      </c>
      <c r="K38" s="21">
        <v>6</v>
      </c>
      <c r="L38" s="28">
        <f si="151" t="shared"/>
        <v>39.354088938778702</v>
      </c>
      <c r="M38" s="21"/>
      <c r="N38" s="21"/>
    </row>
    <row ht="18" customHeight="1" r="39">
      <c r="A39" s="17" t="s">
        <v>48</v>
      </c>
      <c r="B39" s="35">
        <v>20416.94932</v>
      </c>
      <c r="C39" s="24">
        <f si="144" t="shared"/>
        <v>0.16391999999905238</v>
      </c>
      <c r="D39" s="23">
        <f si="145" t="shared"/>
        <v>393.40799999772571</v>
      </c>
      <c r="E39" s="35">
        <v>7239.3523999999998</v>
      </c>
      <c r="F39" s="24">
        <f si="146" t="shared"/>
        <v>0.032199999999647844</v>
      </c>
      <c r="G39" s="23">
        <f si="147" t="shared"/>
        <v>77.279999999154825</v>
      </c>
      <c r="H39" s="20">
        <f si="148" t="shared"/>
        <v>0.19643728648019762</v>
      </c>
      <c r="I39" s="26">
        <f si="149" t="shared"/>
        <v>0.98124720310921798</v>
      </c>
      <c r="J39" s="23">
        <f si="150" t="shared"/>
        <v>400.92649309079081</v>
      </c>
      <c r="K39" s="21">
        <v>6</v>
      </c>
      <c r="L39" s="28">
        <f si="151" t="shared"/>
        <v>38.624902995259234</v>
      </c>
      <c r="M39" s="21"/>
      <c r="N39" s="21"/>
    </row>
    <row ht="18" customHeight="1" r="40">
      <c r="A40" s="17" t="s">
        <v>49</v>
      </c>
      <c r="B40" s="35">
        <v>20417.092560000001</v>
      </c>
      <c r="C40" s="24">
        <f si="144" t="shared"/>
        <v>0.14324000000124215</v>
      </c>
      <c r="D40" s="23">
        <f si="145" t="shared"/>
        <v>343.77600000298116</v>
      </c>
      <c r="E40" s="35">
        <v>7239.3859599999996</v>
      </c>
      <c r="F40" s="24">
        <f si="146" t="shared"/>
        <v>0.033559999999852153</v>
      </c>
      <c r="G40" s="23">
        <f si="147" t="shared"/>
        <v>80.543999999645166</v>
      </c>
      <c r="H40" s="20">
        <f si="148" t="shared"/>
        <v>0.23429209717649488</v>
      </c>
      <c r="I40" s="26">
        <f si="149" t="shared"/>
        <v>0.97363424052737779</v>
      </c>
      <c r="J40" s="23">
        <f si="150" t="shared"/>
        <v>353.08536377764591</v>
      </c>
      <c r="K40" s="21">
        <v>6</v>
      </c>
      <c r="L40" s="28">
        <f si="151" t="shared"/>
        <v>34.015930999773211</v>
      </c>
      <c r="M40" s="21"/>
      <c r="N40" s="21"/>
    </row>
    <row ht="18" customHeight="1" r="41">
      <c r="A41" s="29"/>
      <c r="B41" s="29"/>
      <c r="C41" s="20"/>
      <c r="D41" s="23">
        <f>SUM(D17:D40)</f>
        <v>7950.5280000041239</v>
      </c>
      <c r="E41" s="20"/>
      <c r="F41" s="20"/>
      <c r="G41" s="23">
        <f>SUM(G17:G40)</f>
        <v>1901.4719999991939</v>
      </c>
      <c r="H41" s="20">
        <f si="148" t="shared"/>
        <v>0.23916298389216512</v>
      </c>
      <c r="I41" s="26">
        <f si="149" t="shared"/>
        <v>0.97257173066150326</v>
      </c>
      <c r="J41" s="20">
        <f si="150" t="shared"/>
        <v>8174.7471670768209</v>
      </c>
      <c r="K41" s="20"/>
      <c r="L41" s="21"/>
      <c r="M41" s="21"/>
      <c r="N41" s="21"/>
    </row>
    <row ht="12.75" customHeight="1" r="42">
      <c r="B42" s="52"/>
      <c r="C42" s="52"/>
      <c r="D42" s="52"/>
      <c r="E42" s="1"/>
      <c r="J42" s="1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1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/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>
      <c r="C532" s="34"/>
    </row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>
        <f ref="C844:C903" si="152" t="shared">B844-B843</f>
        <v>0</v>
      </c>
    </row>
    <row ht="12.75" customHeight="1" r="845">
      <c r="C845" s="34">
        <f si="152" t="shared"/>
        <v>0</v>
      </c>
    </row>
    <row ht="12.75" customHeight="1" r="846">
      <c r="C846" s="34">
        <f si="152" t="shared"/>
        <v>0</v>
      </c>
    </row>
    <row ht="12.75" customHeight="1" r="847">
      <c r="C847" s="34">
        <f si="152" t="shared"/>
        <v>0</v>
      </c>
    </row>
    <row ht="12.75" customHeight="1" r="848">
      <c r="C848" s="34">
        <f si="152" t="shared"/>
        <v>0</v>
      </c>
    </row>
    <row ht="12.75" customHeight="1" r="849">
      <c r="C849" s="34">
        <f si="152" t="shared"/>
        <v>0</v>
      </c>
    </row>
    <row ht="12.75" customHeight="1" r="850">
      <c r="C850" s="34">
        <f si="152" t="shared"/>
        <v>0</v>
      </c>
    </row>
    <row ht="12.75" customHeight="1" r="851">
      <c r="C851" s="34">
        <f si="152" t="shared"/>
        <v>0</v>
      </c>
    </row>
    <row ht="12.75" customHeight="1" r="852">
      <c r="C852" s="34">
        <f si="152" t="shared"/>
        <v>0</v>
      </c>
    </row>
    <row ht="12.75" customHeight="1" r="853">
      <c r="C853" s="34">
        <f si="152" t="shared"/>
        <v>0</v>
      </c>
    </row>
    <row ht="12.75" customHeight="1" r="854">
      <c r="C854" s="34">
        <f si="152" t="shared"/>
        <v>0</v>
      </c>
    </row>
    <row ht="12.75" customHeight="1" r="855">
      <c r="C855" s="34">
        <f si="152" t="shared"/>
        <v>0</v>
      </c>
    </row>
    <row ht="12.75" customHeight="1" r="856">
      <c r="C856" s="34">
        <f si="152" t="shared"/>
        <v>0</v>
      </c>
    </row>
    <row ht="12.75" customHeight="1" r="857">
      <c r="C857" s="34">
        <f si="152" t="shared"/>
        <v>0</v>
      </c>
    </row>
    <row ht="12.75" customHeight="1" r="858">
      <c r="C858" s="34">
        <f si="152" t="shared"/>
        <v>0</v>
      </c>
    </row>
    <row ht="12.75" customHeight="1" r="859">
      <c r="C859" s="34">
        <f si="152" t="shared"/>
        <v>0</v>
      </c>
    </row>
    <row ht="12.75" customHeight="1" r="860">
      <c r="C860" s="34">
        <f si="152" t="shared"/>
        <v>0</v>
      </c>
    </row>
    <row ht="12.75" customHeight="1" r="861">
      <c r="C861" s="34">
        <f si="152" t="shared"/>
        <v>0</v>
      </c>
    </row>
    <row ht="12.75" customHeight="1" r="862">
      <c r="C862" s="34">
        <f si="152" t="shared"/>
        <v>0</v>
      </c>
    </row>
    <row ht="12.75" customHeight="1" r="863">
      <c r="C863" s="34">
        <f si="152" t="shared"/>
        <v>0</v>
      </c>
    </row>
    <row ht="12.75" customHeight="1" r="864">
      <c r="C864" s="34">
        <f si="152" t="shared"/>
        <v>0</v>
      </c>
    </row>
    <row ht="12.75" customHeight="1" r="865">
      <c r="C865" s="34">
        <f si="152" t="shared"/>
        <v>0</v>
      </c>
    </row>
    <row ht="12.75" customHeight="1" r="866">
      <c r="C866" s="34">
        <f si="152" t="shared"/>
        <v>0</v>
      </c>
    </row>
    <row ht="12.75" customHeight="1" r="867">
      <c r="C867" s="34">
        <f si="152" t="shared"/>
        <v>0</v>
      </c>
    </row>
    <row ht="12.75" customHeight="1" r="868">
      <c r="C868" s="34">
        <f si="152" t="shared"/>
        <v>0</v>
      </c>
    </row>
    <row ht="12.75" customHeight="1" r="869">
      <c r="C869" s="34">
        <f si="152" t="shared"/>
        <v>0</v>
      </c>
    </row>
    <row ht="12.75" customHeight="1" r="870">
      <c r="C870" s="34">
        <f si="152" t="shared"/>
        <v>0</v>
      </c>
    </row>
    <row ht="12.75" customHeight="1" r="871">
      <c r="C871" s="34">
        <f si="152" t="shared"/>
        <v>0</v>
      </c>
    </row>
    <row ht="12.75" customHeight="1" r="872">
      <c r="C872" s="34">
        <f si="152" t="shared"/>
        <v>0</v>
      </c>
    </row>
    <row ht="12.75" customHeight="1" r="873">
      <c r="C873" s="34">
        <f si="152" t="shared"/>
        <v>0</v>
      </c>
    </row>
    <row ht="12.75" customHeight="1" r="874">
      <c r="C874" s="34">
        <f si="152" t="shared"/>
        <v>0</v>
      </c>
    </row>
    <row ht="12.75" customHeight="1" r="875">
      <c r="C875" s="34">
        <f si="152" t="shared"/>
        <v>0</v>
      </c>
    </row>
    <row ht="12.75" customHeight="1" r="876">
      <c r="C876" s="34">
        <f si="152" t="shared"/>
        <v>0</v>
      </c>
    </row>
    <row ht="12.75" customHeight="1" r="877">
      <c r="C877" s="34">
        <f si="152" t="shared"/>
        <v>0</v>
      </c>
    </row>
    <row ht="12.75" customHeight="1" r="878">
      <c r="C878" s="34">
        <f si="152" t="shared"/>
        <v>0</v>
      </c>
    </row>
    <row ht="12.75" customHeight="1" r="879">
      <c r="C879" s="34">
        <f si="152" t="shared"/>
        <v>0</v>
      </c>
    </row>
    <row ht="12.75" customHeight="1" r="880">
      <c r="C880" s="34">
        <f si="152" t="shared"/>
        <v>0</v>
      </c>
    </row>
    <row ht="12.75" customHeight="1" r="881">
      <c r="C881" s="34">
        <f si="152" t="shared"/>
        <v>0</v>
      </c>
    </row>
    <row ht="12.75" customHeight="1" r="882">
      <c r="C882" s="34">
        <f si="152" t="shared"/>
        <v>0</v>
      </c>
    </row>
    <row ht="12.75" customHeight="1" r="883">
      <c r="C883" s="34">
        <f si="152" t="shared"/>
        <v>0</v>
      </c>
    </row>
    <row ht="12.75" customHeight="1" r="884">
      <c r="C884" s="34">
        <f si="152" t="shared"/>
        <v>0</v>
      </c>
    </row>
    <row ht="12.75" customHeight="1" r="885">
      <c r="C885" s="34">
        <f si="152" t="shared"/>
        <v>0</v>
      </c>
    </row>
    <row ht="12.75" customHeight="1" r="886">
      <c r="C886" s="34">
        <f si="152" t="shared"/>
        <v>0</v>
      </c>
    </row>
    <row ht="12.75" customHeight="1" r="887">
      <c r="C887" s="34">
        <f si="152" t="shared"/>
        <v>0</v>
      </c>
    </row>
    <row ht="12.75" customHeight="1" r="888">
      <c r="C888" s="34">
        <f si="152" t="shared"/>
        <v>0</v>
      </c>
    </row>
    <row ht="12.75" customHeight="1" r="889">
      <c r="C889" s="34">
        <f si="152" t="shared"/>
        <v>0</v>
      </c>
    </row>
    <row ht="12.75" customHeight="1" r="890">
      <c r="C890" s="34">
        <f si="152" t="shared"/>
        <v>0</v>
      </c>
    </row>
    <row ht="12.75" customHeight="1" r="891">
      <c r="C891" s="34">
        <f si="152" t="shared"/>
        <v>0</v>
      </c>
    </row>
    <row ht="12.75" customHeight="1" r="892">
      <c r="C892" s="34">
        <f si="152" t="shared"/>
        <v>0</v>
      </c>
    </row>
    <row ht="12.75" customHeight="1" r="893">
      <c r="C893" s="34">
        <f si="152" t="shared"/>
        <v>0</v>
      </c>
    </row>
    <row ht="12.75" customHeight="1" r="894">
      <c r="C894" s="34">
        <f si="152" t="shared"/>
        <v>0</v>
      </c>
    </row>
    <row ht="12.75" customHeight="1" r="895">
      <c r="C895" s="34">
        <f si="152" t="shared"/>
        <v>0</v>
      </c>
    </row>
    <row ht="12.75" customHeight="1" r="896">
      <c r="C896" s="34">
        <f si="152" t="shared"/>
        <v>0</v>
      </c>
    </row>
    <row ht="12.75" customHeight="1" r="897">
      <c r="C897" s="34">
        <f si="152" t="shared"/>
        <v>0</v>
      </c>
    </row>
    <row ht="12.75" customHeight="1" r="898">
      <c r="C898" s="34">
        <f si="152" t="shared"/>
        <v>0</v>
      </c>
    </row>
    <row ht="12.75" customHeight="1" r="899">
      <c r="C899" s="34">
        <f si="152" t="shared"/>
        <v>0</v>
      </c>
    </row>
    <row ht="12.75" customHeight="1" r="900">
      <c r="C900" s="34">
        <f si="152" t="shared"/>
        <v>0</v>
      </c>
    </row>
    <row ht="12.75" customHeight="1" r="901">
      <c r="C901" s="34">
        <f si="152" t="shared"/>
        <v>0</v>
      </c>
    </row>
    <row ht="12.75" customHeight="1" r="902">
      <c r="C902" s="34">
        <f si="152" t="shared"/>
        <v>0</v>
      </c>
    </row>
    <row ht="12.75" customHeight="1" r="903">
      <c r="C903" s="34">
        <f si="152" t="shared"/>
        <v>0</v>
      </c>
    </row>
  </sheetData>
  <mergeCells count="12">
    <mergeCell ref="F10:K10"/>
    <mergeCell ref="F11:K11"/>
    <mergeCell ref="F12:K12"/>
    <mergeCell ref="M14:N14"/>
    <mergeCell ref="E14:G14"/>
    <mergeCell ref="B14:D14"/>
    <mergeCell ref="H14:H15"/>
    <mergeCell ref="I14:I15"/>
    <mergeCell ref="J14:J15"/>
    <mergeCell ref="A14:A15"/>
    <mergeCell ref="K14:K15"/>
    <mergeCell ref="L14:L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20">
      <selection activeCell="L18" activeCellId="0" sqref="L18"/>
    </sheetView>
  </sheetViews>
  <sheetFormatPr customHeight="1" defaultColWidth="8" defaultRowHeight="12.75"/>
  <cols>
    <col customWidth="1" min="1" max="1" style="1" width="7.5703100000000001"/>
    <col customWidth="1" min="2" max="2" style="1" width="13.2852"/>
    <col customWidth="1" min="3" max="3" style="1" width="9"/>
    <col customWidth="1" min="4" max="4" style="1" width="10.5703"/>
    <col customWidth="1" min="5" max="5" style="1" width="11.710900000000001"/>
    <col customWidth="1" min="6" max="6" style="1" width="10.425800000000001"/>
    <col customWidth="1" min="7" max="7" style="1" width="9.1406200000000002"/>
    <col customWidth="1" min="8" max="8" style="1" width="12.2852"/>
    <col customWidth="1" min="9" max="9" style="1" width="9"/>
    <col customWidth="1" min="10" max="10" width="11.140599999999999"/>
    <col customWidth="1" min="11" max="11" width="12.2852"/>
    <col customWidth="1" min="12" max="12" width="10.855499999999999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J4" s="1"/>
    </row>
    <row ht="12.75" customHeight="1" r="5">
      <c r="A5" s="2"/>
      <c r="B5" s="2" t="s">
        <v>119</v>
      </c>
      <c r="C5" s="2"/>
      <c r="D5" s="2"/>
      <c r="E5" s="2"/>
      <c r="F5" s="2"/>
      <c r="G5" s="2"/>
      <c r="H5" s="2"/>
      <c r="J5" s="1"/>
    </row>
    <row ht="12.75" customHeight="1" r="6">
      <c r="A6" s="2"/>
      <c r="B6" s="2" t="s">
        <v>120</v>
      </c>
      <c r="C6" s="2"/>
      <c r="D6" s="2"/>
      <c r="E6" s="2"/>
      <c r="F6" s="2"/>
      <c r="G6" s="2"/>
      <c r="H6" s="2"/>
      <c r="J6" s="1"/>
    </row>
    <row ht="12.949999999999999" customHeight="1" r="7">
      <c r="A7" s="2"/>
      <c r="B7" s="2" t="s">
        <v>121</v>
      </c>
      <c r="C7" s="2"/>
      <c r="D7" s="2"/>
      <c r="E7" s="2"/>
      <c r="F7" s="2"/>
      <c r="G7" s="2"/>
      <c r="H7" s="2"/>
      <c r="J7" s="1"/>
    </row>
    <row ht="12.75" customHeight="1" r="8">
      <c r="A8" s="4"/>
      <c r="B8" s="2" t="s">
        <v>122</v>
      </c>
      <c r="C8" s="4"/>
      <c r="D8" s="4"/>
      <c r="E8" s="4"/>
      <c r="F8" s="4"/>
      <c r="G8" s="4"/>
      <c r="H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6" t="s">
        <v>5</v>
      </c>
      <c r="F11" s="6"/>
      <c r="G11" s="6"/>
      <c r="H11" s="6"/>
      <c r="I11" s="6"/>
      <c r="J11" s="6"/>
      <c r="K11" s="1"/>
    </row>
    <row ht="12.75" customHeight="1" r="12">
      <c r="A12" s="4"/>
      <c r="B12" s="2"/>
      <c r="C12" s="4"/>
      <c r="D12" s="4"/>
      <c r="E12" s="6" t="s">
        <v>6</v>
      </c>
      <c r="F12" s="6"/>
      <c r="G12" s="6"/>
      <c r="H12" s="6"/>
      <c r="I12" s="6"/>
      <c r="J12" s="6"/>
      <c r="K12" s="1"/>
    </row>
    <row ht="12.75" customHeight="1" r="13">
      <c r="A13" s="4"/>
      <c r="B13" s="2"/>
      <c r="C13" s="4"/>
      <c r="D13" s="4"/>
      <c r="E13" s="6" t="s">
        <v>77</v>
      </c>
      <c r="F13" s="6"/>
      <c r="G13" s="6"/>
      <c r="H13" s="6"/>
      <c r="I13" s="6"/>
      <c r="J13" s="6"/>
      <c r="K13" s="1"/>
    </row>
    <row ht="12.75" customHeight="1" r="14">
      <c r="A14" s="49"/>
      <c r="B14" s="49"/>
      <c r="C14" s="50"/>
      <c r="D14" s="50"/>
      <c r="E14" s="50"/>
      <c r="F14" s="50"/>
      <c r="G14" s="49"/>
      <c r="H14" s="2"/>
      <c r="J14" s="1"/>
    </row>
    <row ht="35.100000000000001" customHeight="1" r="15">
      <c r="A15" s="8" t="s">
        <v>8</v>
      </c>
      <c r="B15" s="9" t="s">
        <v>123</v>
      </c>
      <c r="C15" s="9"/>
      <c r="D15" s="9"/>
      <c r="E15" s="10" t="s">
        <v>124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35">
        <v>7171.62392</v>
      </c>
      <c r="C17" s="17"/>
      <c r="D17" s="17"/>
      <c r="E17" s="35">
        <v>1225.5291199999999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35">
        <v>7171.6413599999996</v>
      </c>
      <c r="C18" s="24">
        <f ref="C18:C41" si="153" t="shared">B18-B17</f>
        <v>0.017439999999623979</v>
      </c>
      <c r="D18" s="23">
        <f ref="D18:D41" si="154" t="shared">C18*3600</f>
        <v>62.783999998646323</v>
      </c>
      <c r="E18" s="35">
        <v>1225.5291199999999</v>
      </c>
      <c r="F18" s="24">
        <f ref="F18:F41" si="155" t="shared">E18-E17</f>
        <v>0</v>
      </c>
      <c r="G18" s="23">
        <f ref="G18:G41" si="156" t="shared">F18*3600</f>
        <v>0</v>
      </c>
      <c r="H18" s="20">
        <f ref="H18:H41" si="157" t="shared">G18/D18</f>
        <v>0</v>
      </c>
      <c r="I18" s="26">
        <f ref="I18:I41" si="158" t="shared">1/SQRT(1+H18*H18)</f>
        <v>1</v>
      </c>
      <c r="J18" s="23">
        <f ref="J18:J41" si="159" t="shared">SQRT(D18*D18+G18*G18)</f>
        <v>62.783999998646323</v>
      </c>
      <c r="K18" s="21">
        <v>6</v>
      </c>
      <c r="L18" s="28">
        <f ref="L18:L41" si="160" t="shared">D18/I18/K18/1.73</f>
        <v>6.0485549131643861</v>
      </c>
      <c r="M18" s="21"/>
      <c r="N18" s="21"/>
    </row>
    <row ht="18" customHeight="1" r="19">
      <c r="A19" s="17" t="s">
        <v>27</v>
      </c>
      <c r="B19" s="35">
        <v>7171.6592000000001</v>
      </c>
      <c r="C19" s="24">
        <f si="153" t="shared"/>
        <v>0.017840000000433065</v>
      </c>
      <c r="D19" s="23">
        <f si="154" t="shared"/>
        <v>64.224000001559034</v>
      </c>
      <c r="E19" s="35">
        <v>1225.5291199999999</v>
      </c>
      <c r="F19" s="24">
        <f si="155" t="shared"/>
        <v>0</v>
      </c>
      <c r="G19" s="23">
        <f si="156" t="shared"/>
        <v>0</v>
      </c>
      <c r="H19" s="20">
        <f si="157" t="shared"/>
        <v>0</v>
      </c>
      <c r="I19" s="26">
        <f si="158" t="shared"/>
        <v>1</v>
      </c>
      <c r="J19" s="23">
        <f si="159" t="shared"/>
        <v>64.224000001559034</v>
      </c>
      <c r="K19" s="21">
        <v>6</v>
      </c>
      <c r="L19" s="28">
        <f si="160" t="shared"/>
        <v>6.187283237144416</v>
      </c>
      <c r="M19" s="21"/>
      <c r="N19" s="21"/>
    </row>
    <row ht="18" customHeight="1" r="20">
      <c r="A20" s="17" t="s">
        <v>28</v>
      </c>
      <c r="B20" s="35">
        <v>7171.6772799999999</v>
      </c>
      <c r="C20" s="24">
        <f si="153" t="shared"/>
        <v>0.018079999999827123</v>
      </c>
      <c r="D20" s="23">
        <f si="154" t="shared"/>
        <v>65.087999999377644</v>
      </c>
      <c r="E20" s="35">
        <v>1225.5291199999999</v>
      </c>
      <c r="F20" s="24">
        <f si="155" t="shared"/>
        <v>0</v>
      </c>
      <c r="G20" s="23">
        <f si="156" t="shared"/>
        <v>0</v>
      </c>
      <c r="H20" s="20">
        <f si="157" t="shared"/>
        <v>0</v>
      </c>
      <c r="I20" s="26">
        <f si="158" t="shared"/>
        <v>1</v>
      </c>
      <c r="J20" s="23">
        <f si="159" t="shared"/>
        <v>65.087999999377644</v>
      </c>
      <c r="K20" s="21">
        <v>6</v>
      </c>
      <c r="L20" s="28">
        <f si="160" t="shared"/>
        <v>6.2705202311539159</v>
      </c>
      <c r="M20" s="21"/>
      <c r="N20" s="21"/>
    </row>
    <row ht="18" customHeight="1" r="21">
      <c r="A21" s="17" t="s">
        <v>29</v>
      </c>
      <c r="B21" s="35">
        <v>7171.6935599999997</v>
      </c>
      <c r="C21" s="24">
        <f si="153" t="shared"/>
        <v>0.016279999999824213</v>
      </c>
      <c r="D21" s="23">
        <f si="154" t="shared"/>
        <v>58.607999999367166</v>
      </c>
      <c r="E21" s="35">
        <v>1225.5291199999999</v>
      </c>
      <c r="F21" s="24">
        <f si="155" t="shared"/>
        <v>0</v>
      </c>
      <c r="G21" s="23">
        <f si="156" t="shared"/>
        <v>0</v>
      </c>
      <c r="H21" s="20">
        <f si="157" t="shared"/>
        <v>0</v>
      </c>
      <c r="I21" s="26">
        <f si="158" t="shared"/>
        <v>1</v>
      </c>
      <c r="J21" s="23">
        <f si="159" t="shared"/>
        <v>58.607999999367166</v>
      </c>
      <c r="K21" s="21">
        <v>6</v>
      </c>
      <c r="L21" s="28">
        <f si="160" t="shared"/>
        <v>5.6462427745055077</v>
      </c>
      <c r="M21" s="21"/>
      <c r="N21" s="21"/>
    </row>
    <row ht="18" customHeight="1" r="22">
      <c r="A22" s="17" t="s">
        <v>30</v>
      </c>
      <c r="B22" s="24">
        <v>7171.7061599999997</v>
      </c>
      <c r="C22" s="24">
        <f si="153" t="shared"/>
        <v>0.012600000000020373</v>
      </c>
      <c r="D22" s="23">
        <f si="154" t="shared"/>
        <v>45.360000000073342</v>
      </c>
      <c r="E22" s="35">
        <v>1225.5291199999999</v>
      </c>
      <c r="F22" s="24">
        <f si="155" t="shared"/>
        <v>0</v>
      </c>
      <c r="G22" s="23">
        <f si="156" t="shared"/>
        <v>0</v>
      </c>
      <c r="H22" s="20">
        <f si="157" t="shared"/>
        <v>0</v>
      </c>
      <c r="I22" s="26">
        <f si="158" t="shared"/>
        <v>1</v>
      </c>
      <c r="J22" s="23">
        <f si="159" t="shared"/>
        <v>45.360000000073342</v>
      </c>
      <c r="K22" s="21">
        <v>6</v>
      </c>
      <c r="L22" s="28">
        <f si="160" t="shared"/>
        <v>4.3699421965388572</v>
      </c>
      <c r="M22" s="21"/>
      <c r="N22" s="21"/>
    </row>
    <row ht="18" customHeight="1" r="23">
      <c r="A23" s="17" t="s">
        <v>31</v>
      </c>
      <c r="B23" s="24">
        <v>7171.7207600000002</v>
      </c>
      <c r="C23" s="24">
        <f si="153" t="shared"/>
        <v>0.014600000000427826</v>
      </c>
      <c r="D23" s="23">
        <f si="154" t="shared"/>
        <v>52.560000001540175</v>
      </c>
      <c r="E23" s="35">
        <v>1225.5291199999999</v>
      </c>
      <c r="F23" s="24">
        <f si="155" t="shared"/>
        <v>0</v>
      </c>
      <c r="G23" s="23">
        <f si="156" t="shared"/>
        <v>0</v>
      </c>
      <c r="H23" s="20">
        <v>0</v>
      </c>
      <c r="I23" s="26">
        <f si="158" t="shared"/>
        <v>1</v>
      </c>
      <c r="J23" s="23">
        <f si="159" t="shared"/>
        <v>52.560000001540175</v>
      </c>
      <c r="K23" s="21">
        <v>6</v>
      </c>
      <c r="L23" s="28">
        <f si="160" t="shared"/>
        <v>5.0635838151772807</v>
      </c>
      <c r="M23" s="21"/>
      <c r="N23" s="21"/>
    </row>
    <row ht="18" customHeight="1" r="24">
      <c r="A24" s="17" t="s">
        <v>32</v>
      </c>
      <c r="B24" s="24">
        <v>7171.7358400000003</v>
      </c>
      <c r="C24" s="24">
        <f si="153" t="shared"/>
        <v>0.015080000000125438</v>
      </c>
      <c r="D24" s="23">
        <f si="154" t="shared"/>
        <v>54.288000000451575</v>
      </c>
      <c r="E24" s="35">
        <v>1225.5291199999999</v>
      </c>
      <c r="F24" s="24">
        <f si="155" t="shared"/>
        <v>0</v>
      </c>
      <c r="G24" s="23">
        <f si="156" t="shared"/>
        <v>0</v>
      </c>
      <c r="H24" s="20">
        <f si="157" t="shared"/>
        <v>0</v>
      </c>
      <c r="I24" s="26">
        <f si="158" t="shared"/>
        <v>1</v>
      </c>
      <c r="J24" s="23">
        <f si="159" t="shared"/>
        <v>54.288000000451575</v>
      </c>
      <c r="K24" s="21">
        <v>6</v>
      </c>
      <c r="L24" s="28">
        <f si="160" t="shared"/>
        <v>5.2300578035117127</v>
      </c>
      <c r="M24" s="21"/>
      <c r="N24" s="21"/>
    </row>
    <row ht="18" customHeight="1" r="25">
      <c r="A25" s="17" t="s">
        <v>33</v>
      </c>
      <c r="B25" s="24">
        <v>7171.7669999999998</v>
      </c>
      <c r="C25" s="24">
        <f si="153" t="shared"/>
        <v>0.031159999999545107</v>
      </c>
      <c r="D25" s="23">
        <f si="154" t="shared"/>
        <v>112.17599999836239</v>
      </c>
      <c r="E25" s="35">
        <v>1225.53568</v>
      </c>
      <c r="F25" s="24">
        <f si="155" t="shared"/>
        <v>0.0065600000000358705</v>
      </c>
      <c r="G25" s="23">
        <f si="156" t="shared"/>
        <v>23.616000000129134</v>
      </c>
      <c r="H25" s="20">
        <f si="157" t="shared"/>
        <v>0.21052631579369824</v>
      </c>
      <c r="I25" s="26">
        <f si="158" t="shared"/>
        <v>0.9785497849859156</v>
      </c>
      <c r="J25" s="23">
        <f si="159" t="shared"/>
        <v>114.63494419957074</v>
      </c>
      <c r="K25" s="21">
        <v>6</v>
      </c>
      <c r="L25" s="28">
        <f si="160" t="shared"/>
        <v>11.043828920960573</v>
      </c>
      <c r="M25" s="21"/>
      <c r="N25" s="21"/>
    </row>
    <row ht="18" customHeight="1" r="26">
      <c r="A26" s="17" t="s">
        <v>34</v>
      </c>
      <c r="B26" s="24">
        <v>7171.8317999999999</v>
      </c>
      <c r="C26" s="24">
        <f si="153" t="shared"/>
        <v>0.064800000000104774</v>
      </c>
      <c r="D26" s="23">
        <f si="154" t="shared"/>
        <v>233.28000000037719</v>
      </c>
      <c r="E26" s="35">
        <v>1225.568</v>
      </c>
      <c r="F26" s="24">
        <f si="155" t="shared"/>
        <v>0.032320000000026994</v>
      </c>
      <c r="G26" s="23">
        <f si="156" t="shared"/>
        <v>116.35200000009718</v>
      </c>
      <c r="H26" s="20">
        <f si="157" t="shared"/>
        <v>0.49876543209837554</v>
      </c>
      <c r="I26" s="26">
        <f si="158" t="shared"/>
        <v>0.89486866478149885</v>
      </c>
      <c r="J26" s="23">
        <f si="159" t="shared"/>
        <v>260.68629865069357</v>
      </c>
      <c r="K26" s="21">
        <v>6</v>
      </c>
      <c r="L26" s="28">
        <f si="160" t="shared"/>
        <v>25.114286960567782</v>
      </c>
      <c r="M26" s="21"/>
      <c r="N26" s="21"/>
    </row>
    <row ht="18" customHeight="1" r="27">
      <c r="A27" s="17" t="s">
        <v>35</v>
      </c>
      <c r="B27" s="24">
        <v>7171.8706400000001</v>
      </c>
      <c r="C27" s="24">
        <f si="153" t="shared"/>
        <v>0.038840000000163855</v>
      </c>
      <c r="D27" s="23">
        <f si="154" t="shared"/>
        <v>139.82400000058988</v>
      </c>
      <c r="E27" s="35">
        <v>1225.5769600000001</v>
      </c>
      <c r="F27" s="24">
        <f si="155" t="shared"/>
        <v>0.0089600000001155422</v>
      </c>
      <c r="G27" s="23">
        <f si="156" t="shared"/>
        <v>32.256000000415952</v>
      </c>
      <c r="H27" s="20">
        <f si="157" t="shared"/>
        <v>0.23069001030066277</v>
      </c>
      <c r="I27" s="26">
        <f si="158" t="shared"/>
        <v>0.9744081060259745</v>
      </c>
      <c r="J27" s="23">
        <f si="159" t="shared"/>
        <v>143.49634320146208</v>
      </c>
      <c r="K27" s="21">
        <v>6</v>
      </c>
      <c r="L27" s="28">
        <f si="160" t="shared"/>
        <v>13.82431052037207</v>
      </c>
      <c r="M27" s="21"/>
      <c r="N27" s="21"/>
    </row>
    <row ht="18" customHeight="1" r="28">
      <c r="A28" s="17" t="s">
        <v>36</v>
      </c>
      <c r="B28" s="24">
        <v>7171.9544400000004</v>
      </c>
      <c r="C28" s="24">
        <f si="153" t="shared"/>
        <v>0.083800000000337604</v>
      </c>
      <c r="D28" s="23">
        <f si="154" t="shared"/>
        <v>301.68000000121538</v>
      </c>
      <c r="E28" s="35">
        <v>1225.6038000000001</v>
      </c>
      <c r="F28" s="24">
        <f si="155" t="shared"/>
        <v>0.02683999999999287</v>
      </c>
      <c r="G28" s="23">
        <f si="156" t="shared"/>
        <v>96.62399999997433</v>
      </c>
      <c r="H28" s="20">
        <f si="157" t="shared"/>
        <v>0.32028639618000881</v>
      </c>
      <c r="I28" s="26">
        <f si="158" t="shared"/>
        <v>0.95234494294379746</v>
      </c>
      <c r="J28" s="23">
        <f si="159" t="shared"/>
        <v>316.77597727215419</v>
      </c>
      <c r="K28" s="21">
        <v>6</v>
      </c>
      <c r="L28" s="28">
        <f si="160" t="shared"/>
        <v>30.517916885563988</v>
      </c>
      <c r="M28" s="21"/>
      <c r="N28" s="21"/>
    </row>
    <row ht="18" customHeight="1" r="29">
      <c r="A29" s="17" t="s">
        <v>37</v>
      </c>
      <c r="B29" s="24">
        <v>7172.0227999999997</v>
      </c>
      <c r="C29" s="24">
        <f si="153" t="shared"/>
        <v>0.06835999999930209</v>
      </c>
      <c r="D29" s="23">
        <f si="154" t="shared"/>
        <v>246.09599999748752</v>
      </c>
      <c r="E29" s="35">
        <v>1225.6103599999999</v>
      </c>
      <c r="F29" s="24">
        <f si="155" t="shared"/>
        <v>0.0065599999998084968</v>
      </c>
      <c r="G29" s="23">
        <f si="156" t="shared"/>
        <v>23.615999999310588</v>
      </c>
      <c r="H29" s="20">
        <f si="157" t="shared"/>
        <v>0.095962551197710216</v>
      </c>
      <c r="I29" s="26">
        <f si="158" t="shared"/>
        <v>0.99542715312083108</v>
      </c>
      <c r="J29" s="23">
        <f si="159" t="shared"/>
        <v>247.2265290593443</v>
      </c>
      <c r="K29" s="21">
        <v>6</v>
      </c>
      <c r="L29" s="28">
        <f si="160" t="shared"/>
        <v>23.817584687798099</v>
      </c>
      <c r="M29" s="21"/>
      <c r="N29" s="21"/>
    </row>
    <row ht="18" customHeight="1" r="30">
      <c r="A30" s="17" t="s">
        <v>38</v>
      </c>
      <c r="B30" s="24">
        <v>7172.1129199999996</v>
      </c>
      <c r="C30" s="24">
        <f si="153" t="shared"/>
        <v>0.090119999999842548</v>
      </c>
      <c r="D30" s="23">
        <f si="154" t="shared"/>
        <v>324.43199999943317</v>
      </c>
      <c r="E30" s="35">
        <v>1225.63716</v>
      </c>
      <c r="F30" s="24">
        <f si="155" t="shared"/>
        <v>0.02680000000009386</v>
      </c>
      <c r="G30" s="23">
        <f si="156" t="shared"/>
        <v>96.480000000337895</v>
      </c>
      <c r="H30" s="20">
        <f si="157" t="shared"/>
        <v>0.29738126942011411</v>
      </c>
      <c r="I30" s="26">
        <f si="158" t="shared"/>
        <v>0.95851436764517617</v>
      </c>
      <c r="J30" s="23">
        <f si="159" t="shared"/>
        <v>338.47379961187158</v>
      </c>
      <c r="K30" s="21">
        <v>6</v>
      </c>
      <c r="L30" s="28">
        <f si="160" t="shared"/>
        <v>32.608265858561808</v>
      </c>
      <c r="M30" s="21"/>
      <c r="N30" s="21"/>
    </row>
    <row ht="18" customHeight="1" r="31">
      <c r="A31" s="17" t="s">
        <v>39</v>
      </c>
      <c r="B31" s="24">
        <v>7172.2103200000001</v>
      </c>
      <c r="C31" s="24">
        <f si="153" t="shared"/>
        <v>0.097400000000561704</v>
      </c>
      <c r="D31" s="23">
        <f si="154" t="shared"/>
        <v>350.64000000202213</v>
      </c>
      <c r="E31" s="35">
        <v>1225.6682000000001</v>
      </c>
      <c r="F31" s="24">
        <f si="155" t="shared"/>
        <v>0.031040000000075452</v>
      </c>
      <c r="G31" s="23">
        <f si="156" t="shared"/>
        <v>111.74400000027163</v>
      </c>
      <c r="H31" s="20">
        <f si="157" t="shared"/>
        <v>0.31868583162111341</v>
      </c>
      <c r="I31" s="26">
        <f si="158" t="shared"/>
        <v>0.95278693074010656</v>
      </c>
      <c r="J31" s="23">
        <f si="159" t="shared"/>
        <v>368.01512351733425</v>
      </c>
      <c r="K31" s="21">
        <v>6</v>
      </c>
      <c r="L31" s="28">
        <f si="160" t="shared"/>
        <v>35.454250820552438</v>
      </c>
      <c r="M31" s="21"/>
      <c r="N31" s="21"/>
    </row>
    <row ht="18" customHeight="1" r="32">
      <c r="A32" s="17" t="s">
        <v>40</v>
      </c>
      <c r="B32" s="24">
        <v>7172.2951199999998</v>
      </c>
      <c r="C32" s="24">
        <f si="153" t="shared"/>
        <v>0.084799999999631837</v>
      </c>
      <c r="D32" s="23">
        <f si="154" t="shared"/>
        <v>305.27999999867461</v>
      </c>
      <c r="E32" s="35">
        <v>1225.6869200000001</v>
      </c>
      <c r="F32" s="24">
        <f si="155" t="shared"/>
        <v>0.018720000000030268</v>
      </c>
      <c r="G32" s="23">
        <f si="156" t="shared"/>
        <v>67.392000000108965</v>
      </c>
      <c r="H32" s="20">
        <f si="157" t="shared"/>
        <v>0.22075471698244742</v>
      </c>
      <c r="I32" s="26">
        <f si="158" t="shared"/>
        <v>0.97648956462672443</v>
      </c>
      <c r="J32" s="23">
        <f si="159" t="shared"/>
        <v>312.63006903240364</v>
      </c>
      <c r="K32" s="21">
        <v>6</v>
      </c>
      <c r="L32" s="28">
        <f si="160" t="shared"/>
        <v>30.118503760347171</v>
      </c>
      <c r="M32" s="21"/>
      <c r="N32" s="21"/>
    </row>
    <row ht="18" customHeight="1" r="33">
      <c r="A33" s="17" t="s">
        <v>41</v>
      </c>
      <c r="B33" s="24">
        <v>7172.3667599999999</v>
      </c>
      <c r="C33" s="24">
        <f si="153" t="shared"/>
        <v>0.071640000000115833</v>
      </c>
      <c r="D33" s="23">
        <f si="154" t="shared"/>
        <v>257.904000000417</v>
      </c>
      <c r="E33" s="35">
        <v>1225.6984399999999</v>
      </c>
      <c r="F33" s="24">
        <f si="155" t="shared"/>
        <v>0.011519999999791253</v>
      </c>
      <c r="G33" s="23">
        <f si="156" t="shared"/>
        <v>41.47199999924851</v>
      </c>
      <c r="H33" s="20">
        <f si="157" t="shared"/>
        <v>0.16080402009732866</v>
      </c>
      <c r="I33" s="26">
        <f si="158" t="shared"/>
        <v>0.98731648733059041</v>
      </c>
      <c r="J33" s="23">
        <f si="159" t="shared"/>
        <v>261.21715104516539</v>
      </c>
      <c r="K33" s="21">
        <v>6</v>
      </c>
      <c r="L33" s="28">
        <f si="160" t="shared"/>
        <v>25.165428809746189</v>
      </c>
      <c r="M33" s="21"/>
      <c r="N33" s="21"/>
    </row>
    <row ht="18" customHeight="1" r="34">
      <c r="A34" s="17" t="s">
        <v>42</v>
      </c>
      <c r="B34" s="24">
        <v>7172.4199200000003</v>
      </c>
      <c r="C34" s="24">
        <f si="153" t="shared"/>
        <v>0.053160000000389118</v>
      </c>
      <c r="D34" s="23">
        <f si="154" t="shared"/>
        <v>191.37600000140083</v>
      </c>
      <c r="E34" s="35">
        <v>1225.6987200000001</v>
      </c>
      <c r="F34" s="24">
        <f si="155" t="shared"/>
        <v>0.00028000000020256266</v>
      </c>
      <c r="G34" s="23">
        <f si="156" t="shared"/>
        <v>1.0080000007292256</v>
      </c>
      <c r="H34" s="20">
        <f si="157" t="shared"/>
        <v>0.0052671181377071698</v>
      </c>
      <c r="I34" s="26">
        <f si="158" t="shared"/>
        <v>0.99998612902187323</v>
      </c>
      <c r="J34" s="23">
        <f si="159" t="shared"/>
        <v>191.37865461053289</v>
      </c>
      <c r="K34" s="21">
        <v>6</v>
      </c>
      <c r="L34" s="28">
        <f si="160" t="shared"/>
        <v>18.437249962479083</v>
      </c>
      <c r="M34" s="21"/>
      <c r="N34" s="21"/>
    </row>
    <row ht="18" customHeight="1" r="35">
      <c r="A35" s="17" t="s">
        <v>43</v>
      </c>
      <c r="B35" s="24">
        <v>7172.4535999999998</v>
      </c>
      <c r="C35" s="24">
        <f si="153" t="shared"/>
        <v>0.033679999999549182</v>
      </c>
      <c r="D35" s="23">
        <f si="154" t="shared"/>
        <v>121.24799999837705</v>
      </c>
      <c r="E35" s="35">
        <v>1225.6987200000001</v>
      </c>
      <c r="F35" s="24">
        <f si="155" t="shared"/>
        <v>0</v>
      </c>
      <c r="G35" s="23">
        <f si="156" t="shared"/>
        <v>0</v>
      </c>
      <c r="H35" s="20">
        <f si="157" t="shared"/>
        <v>0</v>
      </c>
      <c r="I35" s="26">
        <f si="158" t="shared"/>
        <v>1</v>
      </c>
      <c r="J35" s="23">
        <f si="159" t="shared"/>
        <v>121.24799999837705</v>
      </c>
      <c r="K35" s="21">
        <v>6</v>
      </c>
      <c r="L35" s="28">
        <f si="160" t="shared"/>
        <v>11.680924855334977</v>
      </c>
      <c r="M35" s="21"/>
      <c r="N35" s="21"/>
    </row>
    <row ht="18" customHeight="1" r="36">
      <c r="A36" s="17" t="s">
        <v>44</v>
      </c>
      <c r="B36" s="24">
        <v>7172.4783600000001</v>
      </c>
      <c r="C36" s="24">
        <f si="153" t="shared"/>
        <v>0.024760000000242144</v>
      </c>
      <c r="D36" s="23">
        <f si="154" t="shared"/>
        <v>89.136000000871718</v>
      </c>
      <c r="E36" s="35">
        <v>1225.6987200000001</v>
      </c>
      <c r="F36" s="24">
        <f si="155" t="shared"/>
        <v>0</v>
      </c>
      <c r="G36" s="23">
        <f si="156" t="shared"/>
        <v>0</v>
      </c>
      <c r="H36" s="20">
        <f si="157" t="shared"/>
        <v>0</v>
      </c>
      <c r="I36" s="26">
        <f si="158" t="shared"/>
        <v>1</v>
      </c>
      <c r="J36" s="23">
        <f si="159" t="shared"/>
        <v>89.136000000871718</v>
      </c>
      <c r="K36" s="21">
        <v>6</v>
      </c>
      <c r="L36" s="28">
        <f si="160" t="shared"/>
        <v>8.5872832370782</v>
      </c>
      <c r="M36" s="21"/>
      <c r="N36" s="21"/>
    </row>
    <row ht="18" customHeight="1" r="37">
      <c r="A37" s="17" t="s">
        <v>45</v>
      </c>
      <c r="B37" s="24">
        <v>7172.5006000000003</v>
      </c>
      <c r="C37" s="24">
        <f si="153" t="shared"/>
        <v>0.022240000000238069</v>
      </c>
      <c r="D37" s="23">
        <f si="154" t="shared"/>
        <v>80.06400000085705</v>
      </c>
      <c r="E37" s="35">
        <v>1225.6987200000001</v>
      </c>
      <c r="F37" s="24">
        <f si="155" t="shared"/>
        <v>0</v>
      </c>
      <c r="G37" s="23">
        <f si="156" t="shared"/>
        <v>0</v>
      </c>
      <c r="H37" s="20">
        <f si="157" t="shared"/>
        <v>0</v>
      </c>
      <c r="I37" s="26">
        <f si="158" t="shared"/>
        <v>1</v>
      </c>
      <c r="J37" s="23">
        <f si="159" t="shared"/>
        <v>80.06400000085705</v>
      </c>
      <c r="K37" s="21">
        <v>6</v>
      </c>
      <c r="L37" s="28">
        <f si="160" t="shared"/>
        <v>7.7132947977704287</v>
      </c>
      <c r="M37" s="21"/>
      <c r="N37" s="21"/>
    </row>
    <row ht="18" customHeight="1" r="38">
      <c r="A38" s="17" t="s">
        <v>46</v>
      </c>
      <c r="B38" s="24">
        <v>7172.5200400000003</v>
      </c>
      <c r="C38" s="24">
        <f si="153" t="shared"/>
        <v>0.019440000000031432</v>
      </c>
      <c r="D38" s="23">
        <f si="154" t="shared"/>
        <v>69.984000000113156</v>
      </c>
      <c r="E38" s="35">
        <v>1225.6987200000001</v>
      </c>
      <c r="F38" s="24">
        <f si="155" t="shared"/>
        <v>0</v>
      </c>
      <c r="G38" s="23">
        <f si="156" t="shared"/>
        <v>0</v>
      </c>
      <c r="H38" s="20">
        <f si="157" t="shared"/>
        <v>0</v>
      </c>
      <c r="I38" s="26">
        <f si="158" t="shared"/>
        <v>1</v>
      </c>
      <c r="J38" s="23">
        <f si="159" t="shared"/>
        <v>69.984000000113156</v>
      </c>
      <c r="K38" s="21">
        <v>6</v>
      </c>
      <c r="L38" s="28">
        <f si="160" t="shared"/>
        <v>6.7421965318028088</v>
      </c>
      <c r="M38" s="21"/>
      <c r="N38" s="21"/>
    </row>
    <row ht="18" customHeight="1" r="39">
      <c r="A39" s="17" t="s">
        <v>47</v>
      </c>
      <c r="B39" s="24">
        <v>7172.53892</v>
      </c>
      <c r="C39" s="24">
        <f si="153" t="shared"/>
        <v>0.018879999999626307</v>
      </c>
      <c r="D39" s="23">
        <f si="154" t="shared"/>
        <v>67.967999998654705</v>
      </c>
      <c r="E39" s="35">
        <v>1225.6987200000001</v>
      </c>
      <c r="F39" s="24">
        <f si="155" t="shared"/>
        <v>0</v>
      </c>
      <c r="G39" s="23">
        <f si="156" t="shared"/>
        <v>0</v>
      </c>
      <c r="H39" s="20">
        <f si="157" t="shared"/>
        <v>0</v>
      </c>
      <c r="I39" s="26">
        <f si="158" t="shared"/>
        <v>1</v>
      </c>
      <c r="J39" s="23">
        <f si="159" t="shared"/>
        <v>67.967999998654705</v>
      </c>
      <c r="K39" s="21">
        <v>6</v>
      </c>
      <c r="L39" s="28">
        <f si="160" t="shared"/>
        <v>6.5479768784831123</v>
      </c>
      <c r="M39" s="21"/>
      <c r="N39" s="21"/>
    </row>
    <row ht="18" customHeight="1" r="40">
      <c r="A40" s="17" t="s">
        <v>48</v>
      </c>
      <c r="B40" s="24">
        <v>7172.55728</v>
      </c>
      <c r="C40" s="24">
        <f si="153" t="shared"/>
        <v>0.018360000000029686</v>
      </c>
      <c r="D40" s="23">
        <f si="154" t="shared"/>
        <v>66.096000000106869</v>
      </c>
      <c r="E40" s="35">
        <v>1225.6987200000001</v>
      </c>
      <c r="F40" s="24">
        <f si="155" t="shared"/>
        <v>0</v>
      </c>
      <c r="G40" s="23">
        <f si="156" t="shared"/>
        <v>0</v>
      </c>
      <c r="H40" s="20">
        <f si="157" t="shared"/>
        <v>0</v>
      </c>
      <c r="I40" s="26">
        <f si="158" t="shared"/>
        <v>1</v>
      </c>
      <c r="J40" s="23">
        <f si="159" t="shared"/>
        <v>66.096000000106869</v>
      </c>
      <c r="K40" s="21">
        <v>6</v>
      </c>
      <c r="L40" s="28">
        <f si="160" t="shared"/>
        <v>6.3676300578137637</v>
      </c>
      <c r="M40" s="21"/>
      <c r="N40" s="21"/>
    </row>
    <row ht="18" customHeight="1" r="41">
      <c r="A41" s="17" t="s">
        <v>49</v>
      </c>
      <c r="B41" s="24">
        <v>7172.57564</v>
      </c>
      <c r="C41" s="24">
        <f si="153" t="shared"/>
        <v>0.018360000000029686</v>
      </c>
      <c r="D41" s="23">
        <f si="154" t="shared"/>
        <v>66.096000000106869</v>
      </c>
      <c r="E41" s="35">
        <v>1225.6987200000001</v>
      </c>
      <c r="F41" s="24">
        <f si="155" t="shared"/>
        <v>0</v>
      </c>
      <c r="G41" s="23">
        <f si="156" t="shared"/>
        <v>0</v>
      </c>
      <c r="H41" s="20">
        <f si="157" t="shared"/>
        <v>0</v>
      </c>
      <c r="I41" s="26">
        <f si="158" t="shared"/>
        <v>1</v>
      </c>
      <c r="J41" s="23">
        <f si="159" t="shared"/>
        <v>66.096000000106869</v>
      </c>
      <c r="K41" s="21">
        <v>6</v>
      </c>
      <c r="L41" s="28">
        <f si="160" t="shared"/>
        <v>6.3676300578137637</v>
      </c>
      <c r="M41" s="21"/>
      <c r="N41" s="21"/>
    </row>
    <row ht="18" customHeight="1" r="42">
      <c r="A42" s="54"/>
      <c r="B42" s="54"/>
      <c r="C42" s="55"/>
      <c r="D42" s="56">
        <f>SUM(D18:D41)</f>
        <v>3426.1920000000828</v>
      </c>
      <c r="E42" s="54"/>
      <c r="F42" s="54"/>
      <c r="G42" s="56">
        <f>SUM(G18:G41)</f>
        <v>610.5600000006234</v>
      </c>
      <c r="H42" s="57"/>
      <c r="I42" s="57"/>
      <c r="J42" s="20"/>
      <c r="K42" s="20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61" t="shared">B845-B844</f>
        <v>0</v>
      </c>
    </row>
    <row ht="12.75" customHeight="1" r="846">
      <c r="C846" s="34">
        <f si="161" t="shared"/>
        <v>0</v>
      </c>
    </row>
    <row ht="12.75" customHeight="1" r="847">
      <c r="C847" s="34">
        <f si="161" t="shared"/>
        <v>0</v>
      </c>
    </row>
    <row ht="12.75" customHeight="1" r="848">
      <c r="C848" s="34">
        <f si="161" t="shared"/>
        <v>0</v>
      </c>
    </row>
    <row ht="12.75" customHeight="1" r="849">
      <c r="C849" s="34">
        <f si="161" t="shared"/>
        <v>0</v>
      </c>
    </row>
    <row ht="12.75" customHeight="1" r="850">
      <c r="C850" s="34">
        <f si="161" t="shared"/>
        <v>0</v>
      </c>
    </row>
    <row ht="12.75" customHeight="1" r="851">
      <c r="C851" s="34">
        <f si="161" t="shared"/>
        <v>0</v>
      </c>
    </row>
    <row ht="12.75" customHeight="1" r="852">
      <c r="C852" s="34">
        <f si="161" t="shared"/>
        <v>0</v>
      </c>
    </row>
    <row ht="12.75" customHeight="1" r="853">
      <c r="C853" s="34">
        <f si="161" t="shared"/>
        <v>0</v>
      </c>
    </row>
    <row ht="12.75" customHeight="1" r="854">
      <c r="C854" s="34">
        <f si="161" t="shared"/>
        <v>0</v>
      </c>
    </row>
    <row ht="12.75" customHeight="1" r="855">
      <c r="C855" s="34">
        <f si="161" t="shared"/>
        <v>0</v>
      </c>
    </row>
    <row ht="12.75" customHeight="1" r="856">
      <c r="C856" s="34">
        <f si="161" t="shared"/>
        <v>0</v>
      </c>
    </row>
    <row ht="12.75" customHeight="1" r="857">
      <c r="C857" s="34">
        <f si="161" t="shared"/>
        <v>0</v>
      </c>
    </row>
    <row ht="12.75" customHeight="1" r="858">
      <c r="C858" s="34">
        <f si="161" t="shared"/>
        <v>0</v>
      </c>
    </row>
    <row ht="12.75" customHeight="1" r="859">
      <c r="C859" s="34">
        <f si="161" t="shared"/>
        <v>0</v>
      </c>
    </row>
    <row ht="12.75" customHeight="1" r="860">
      <c r="C860" s="34">
        <f si="161" t="shared"/>
        <v>0</v>
      </c>
    </row>
    <row ht="12.75" customHeight="1" r="861">
      <c r="C861" s="34">
        <f si="161" t="shared"/>
        <v>0</v>
      </c>
    </row>
    <row ht="12.75" customHeight="1" r="862">
      <c r="C862" s="34">
        <f si="161" t="shared"/>
        <v>0</v>
      </c>
    </row>
    <row ht="12.75" customHeight="1" r="863">
      <c r="C863" s="34">
        <f si="161" t="shared"/>
        <v>0</v>
      </c>
    </row>
    <row ht="12.75" customHeight="1" r="864">
      <c r="C864" s="34">
        <f si="161" t="shared"/>
        <v>0</v>
      </c>
    </row>
    <row ht="12.75" customHeight="1" r="865">
      <c r="C865" s="34">
        <f si="161" t="shared"/>
        <v>0</v>
      </c>
    </row>
    <row ht="12.75" customHeight="1" r="866">
      <c r="C866" s="34">
        <f si="161" t="shared"/>
        <v>0</v>
      </c>
    </row>
    <row ht="12.75" customHeight="1" r="867">
      <c r="C867" s="34">
        <f si="161" t="shared"/>
        <v>0</v>
      </c>
    </row>
    <row ht="12.75" customHeight="1" r="868">
      <c r="C868" s="34">
        <f si="161" t="shared"/>
        <v>0</v>
      </c>
    </row>
    <row ht="12.75" customHeight="1" r="869">
      <c r="C869" s="34">
        <f si="161" t="shared"/>
        <v>0</v>
      </c>
    </row>
    <row ht="12.75" customHeight="1" r="870">
      <c r="C870" s="34">
        <f si="161" t="shared"/>
        <v>0</v>
      </c>
    </row>
    <row ht="12.75" customHeight="1" r="871">
      <c r="C871" s="34">
        <f si="161" t="shared"/>
        <v>0</v>
      </c>
    </row>
    <row ht="12.75" customHeight="1" r="872">
      <c r="C872" s="34">
        <f si="161" t="shared"/>
        <v>0</v>
      </c>
    </row>
    <row ht="12.75" customHeight="1" r="873">
      <c r="C873" s="34">
        <f si="161" t="shared"/>
        <v>0</v>
      </c>
    </row>
    <row ht="12.75" customHeight="1" r="874">
      <c r="C874" s="34">
        <f si="161" t="shared"/>
        <v>0</v>
      </c>
    </row>
    <row ht="12.75" customHeight="1" r="875">
      <c r="C875" s="34">
        <f si="161" t="shared"/>
        <v>0</v>
      </c>
    </row>
    <row ht="12.75" customHeight="1" r="876">
      <c r="C876" s="34">
        <f si="161" t="shared"/>
        <v>0</v>
      </c>
    </row>
    <row ht="12.75" customHeight="1" r="877">
      <c r="C877" s="34">
        <f si="161" t="shared"/>
        <v>0</v>
      </c>
    </row>
    <row ht="12.75" customHeight="1" r="878">
      <c r="C878" s="34">
        <f si="161" t="shared"/>
        <v>0</v>
      </c>
    </row>
    <row ht="12.75" customHeight="1" r="879">
      <c r="C879" s="34">
        <f si="161" t="shared"/>
        <v>0</v>
      </c>
    </row>
    <row ht="12.75" customHeight="1" r="880">
      <c r="C880" s="34">
        <f si="161" t="shared"/>
        <v>0</v>
      </c>
    </row>
    <row ht="12.75" customHeight="1" r="881">
      <c r="C881" s="34">
        <f si="161" t="shared"/>
        <v>0</v>
      </c>
    </row>
    <row ht="12.75" customHeight="1" r="882">
      <c r="C882" s="34">
        <f si="161" t="shared"/>
        <v>0</v>
      </c>
    </row>
    <row ht="12.75" customHeight="1" r="883">
      <c r="C883" s="34">
        <f si="161" t="shared"/>
        <v>0</v>
      </c>
    </row>
    <row ht="12.75" customHeight="1" r="884">
      <c r="C884" s="34">
        <f si="161" t="shared"/>
        <v>0</v>
      </c>
    </row>
    <row ht="12.75" customHeight="1" r="885">
      <c r="C885" s="34">
        <f si="161" t="shared"/>
        <v>0</v>
      </c>
    </row>
    <row ht="12.75" customHeight="1" r="886">
      <c r="C886" s="34">
        <f si="161" t="shared"/>
        <v>0</v>
      </c>
    </row>
    <row ht="12.75" customHeight="1" r="887">
      <c r="C887" s="34">
        <f si="161" t="shared"/>
        <v>0</v>
      </c>
    </row>
    <row ht="12.75" customHeight="1" r="888">
      <c r="C888" s="34">
        <f si="161" t="shared"/>
        <v>0</v>
      </c>
    </row>
    <row ht="12.75" customHeight="1" r="889">
      <c r="C889" s="34">
        <f si="161" t="shared"/>
        <v>0</v>
      </c>
    </row>
    <row ht="12.75" customHeight="1" r="890">
      <c r="C890" s="34">
        <f si="161" t="shared"/>
        <v>0</v>
      </c>
    </row>
    <row ht="12.75" customHeight="1" r="891">
      <c r="C891" s="34">
        <f si="161" t="shared"/>
        <v>0</v>
      </c>
    </row>
    <row ht="12.75" customHeight="1" r="892">
      <c r="C892" s="34">
        <f si="161" t="shared"/>
        <v>0</v>
      </c>
    </row>
    <row ht="12.75" customHeight="1" r="893">
      <c r="C893" s="34">
        <f si="161" t="shared"/>
        <v>0</v>
      </c>
    </row>
    <row ht="12.75" customHeight="1" r="894">
      <c r="C894" s="34">
        <f si="161" t="shared"/>
        <v>0</v>
      </c>
    </row>
    <row ht="12.75" customHeight="1" r="895">
      <c r="C895" s="34">
        <f si="161" t="shared"/>
        <v>0</v>
      </c>
    </row>
    <row ht="12.75" customHeight="1" r="896">
      <c r="C896" s="34">
        <f si="161" t="shared"/>
        <v>0</v>
      </c>
    </row>
    <row ht="12.75" customHeight="1" r="897">
      <c r="C897" s="34">
        <f si="161" t="shared"/>
        <v>0</v>
      </c>
    </row>
    <row ht="12.75" customHeight="1" r="898">
      <c r="C898" s="34">
        <f si="161" t="shared"/>
        <v>0</v>
      </c>
    </row>
    <row ht="12.75" customHeight="1" r="899">
      <c r="C899" s="34">
        <f si="161" t="shared"/>
        <v>0</v>
      </c>
    </row>
    <row ht="12.75" customHeight="1" r="900">
      <c r="C900" s="34">
        <f si="161" t="shared"/>
        <v>0</v>
      </c>
    </row>
    <row ht="12.75" customHeight="1" r="901">
      <c r="C901" s="34">
        <f si="161" t="shared"/>
        <v>0</v>
      </c>
    </row>
    <row ht="12.75" customHeight="1" r="902">
      <c r="C902" s="34">
        <f si="161" t="shared"/>
        <v>0</v>
      </c>
    </row>
    <row ht="12.75" customHeight="1" r="903">
      <c r="C903" s="34">
        <f si="161" t="shared"/>
        <v>0</v>
      </c>
    </row>
    <row ht="12.75" customHeight="1" r="904">
      <c r="C904" s="34">
        <f si="161" t="shared"/>
        <v>0</v>
      </c>
    </row>
  </sheetData>
  <mergeCells count="12">
    <mergeCell ref="E11:J11"/>
    <mergeCell ref="E12:J12"/>
    <mergeCell ref="E13:J13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78740199999999982" right="0.78740199999999982" top="1.0629920000000002" bottom="1.0629920000000002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E12" activeCellId="0" sqref="E12:J12"/>
    </sheetView>
  </sheetViews>
  <sheetFormatPr customHeight="1" defaultColWidth="8" defaultRowHeight="12.75"/>
  <cols>
    <col customWidth="1" min="1" max="1" style="1" width="7.5703100000000001"/>
    <col customWidth="1" min="2" max="2" style="1" width="13.2852"/>
    <col customWidth="1" min="3" max="3" style="1" width="9"/>
    <col customWidth="1" min="4" max="4" style="1" width="10.5703"/>
    <col customWidth="1" min="5" max="5" style="1" width="11.710900000000001"/>
    <col customWidth="1" min="6" max="6" style="1" width="10.425800000000001"/>
    <col customWidth="1" min="7" max="7" style="1" width="9.1406200000000002"/>
    <col customWidth="1" min="8" max="8" style="1" width="12.2852"/>
    <col customWidth="1" min="9" max="9" style="1" width="9"/>
    <col customWidth="1" min="10" max="10" width="11.140599999999999"/>
    <col customWidth="1" min="11" max="11" width="12.2852"/>
    <col customWidth="1" min="12" max="12" width="10.855499999999999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J4" s="1"/>
    </row>
    <row ht="12.75" customHeight="1" r="5">
      <c r="A5" s="2"/>
      <c r="B5" s="2" t="s">
        <v>119</v>
      </c>
      <c r="C5" s="2"/>
      <c r="D5" s="2"/>
      <c r="E5" s="2"/>
      <c r="F5" s="2"/>
      <c r="G5" s="2"/>
      <c r="H5" s="2"/>
      <c r="J5" s="1"/>
    </row>
    <row ht="12.75" customHeight="1" r="6">
      <c r="A6" s="2"/>
      <c r="B6" s="2" t="s">
        <v>120</v>
      </c>
      <c r="C6" s="2"/>
      <c r="D6" s="2"/>
      <c r="E6" s="2"/>
      <c r="F6" s="2"/>
      <c r="G6" s="2"/>
      <c r="H6" s="2"/>
      <c r="J6" s="1"/>
    </row>
    <row ht="12.949999999999999" customHeight="1" r="7">
      <c r="A7" s="2"/>
      <c r="B7" s="2" t="s">
        <v>125</v>
      </c>
      <c r="C7" s="2"/>
      <c r="D7" s="2"/>
      <c r="E7" s="2"/>
      <c r="F7" s="2"/>
      <c r="G7" s="2"/>
      <c r="H7" s="2"/>
      <c r="J7" s="1"/>
    </row>
    <row ht="12.75" customHeight="1" r="8">
      <c r="A8" s="4"/>
      <c r="B8" s="2" t="s">
        <v>126</v>
      </c>
      <c r="C8" s="4"/>
      <c r="D8" s="4"/>
      <c r="E8" s="4"/>
      <c r="F8" s="4"/>
      <c r="G8" s="4"/>
      <c r="H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6" t="s">
        <v>5</v>
      </c>
      <c r="F11" s="6"/>
      <c r="G11" s="6"/>
      <c r="H11" s="6"/>
      <c r="I11" s="6"/>
      <c r="J11" s="6"/>
      <c r="K11" s="1"/>
    </row>
    <row ht="12.75" customHeight="1" r="12">
      <c r="A12" s="4"/>
      <c r="B12" s="2"/>
      <c r="C12" s="4"/>
      <c r="D12" s="4"/>
      <c r="E12" s="6" t="s">
        <v>6</v>
      </c>
      <c r="F12" s="6"/>
      <c r="G12" s="6"/>
      <c r="H12" s="6"/>
      <c r="I12" s="6"/>
      <c r="J12" s="6"/>
      <c r="K12" s="1"/>
    </row>
    <row ht="12.75" customHeight="1" r="13">
      <c r="A13" s="4"/>
      <c r="B13" s="2"/>
      <c r="C13" s="4"/>
      <c r="D13" s="4"/>
      <c r="E13" s="6" t="s">
        <v>127</v>
      </c>
      <c r="F13" s="6"/>
      <c r="G13" s="6"/>
      <c r="H13" s="6"/>
      <c r="I13" s="6"/>
      <c r="J13" s="6"/>
      <c r="K13" s="1"/>
    </row>
    <row ht="12.75" customHeight="1" r="14">
      <c r="A14" s="49"/>
      <c r="B14" s="49"/>
      <c r="C14" s="50"/>
      <c r="D14" s="50"/>
      <c r="E14" s="50"/>
      <c r="F14" s="50"/>
      <c r="G14" s="49"/>
      <c r="H14" s="2"/>
      <c r="J14" s="1"/>
    </row>
    <row ht="35.100000000000001" customHeight="1" r="15">
      <c r="A15" s="8" t="s">
        <v>8</v>
      </c>
      <c r="B15" s="9" t="s">
        <v>128</v>
      </c>
      <c r="C15" s="9"/>
      <c r="D15" s="9"/>
      <c r="E15" s="10" t="s">
        <v>129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35">
        <v>4091.65616</v>
      </c>
      <c r="C17" s="17"/>
      <c r="D17" s="17"/>
      <c r="E17" s="35">
        <v>108.0466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35">
        <v>4091.65616</v>
      </c>
      <c r="C18" s="24">
        <f ref="C18:C41" si="162" t="shared">B18-B17</f>
        <v>0</v>
      </c>
      <c r="D18" s="23">
        <f ref="D18:D41" si="163" t="shared">C18*3600</f>
        <v>0</v>
      </c>
      <c r="E18" s="35">
        <v>108.0466</v>
      </c>
      <c r="F18" s="24">
        <f ref="F18:F41" si="164" t="shared">E18-E17</f>
        <v>0</v>
      </c>
      <c r="G18" s="23">
        <f ref="G18:G41" si="165" t="shared">F18*3600</f>
        <v>0</v>
      </c>
      <c r="H18" s="20"/>
      <c r="I18" s="26"/>
      <c r="J18" s="23">
        <f ref="J18:J41" si="166" t="shared">SQRT(D18*D18+G18*G18)</f>
        <v>0</v>
      </c>
      <c r="K18" s="21">
        <v>6</v>
      </c>
      <c r="L18" s="28"/>
      <c r="M18" s="21"/>
      <c r="N18" s="21"/>
    </row>
    <row ht="18" customHeight="1" r="19">
      <c r="A19" s="17" t="s">
        <v>27</v>
      </c>
      <c r="B19" s="35">
        <v>4091.65616</v>
      </c>
      <c r="C19" s="24">
        <f si="162" t="shared"/>
        <v>0</v>
      </c>
      <c r="D19" s="23">
        <f si="163" t="shared"/>
        <v>0</v>
      </c>
      <c r="E19" s="35">
        <v>108.0466</v>
      </c>
      <c r="F19" s="24">
        <f si="164" t="shared"/>
        <v>0</v>
      </c>
      <c r="G19" s="23">
        <f si="165" t="shared"/>
        <v>0</v>
      </c>
      <c r="H19" s="20"/>
      <c r="I19" s="26"/>
      <c r="J19" s="23">
        <f si="166" t="shared"/>
        <v>0</v>
      </c>
      <c r="K19" s="21">
        <v>6</v>
      </c>
      <c r="L19" s="28"/>
      <c r="M19" s="21"/>
      <c r="N19" s="21"/>
    </row>
    <row ht="18" customHeight="1" r="20">
      <c r="A20" s="17" t="s">
        <v>28</v>
      </c>
      <c r="B20" s="35">
        <v>4091.65616</v>
      </c>
      <c r="C20" s="24">
        <f si="162" t="shared"/>
        <v>0</v>
      </c>
      <c r="D20" s="23">
        <f si="163" t="shared"/>
        <v>0</v>
      </c>
      <c r="E20" s="35">
        <v>108.0466</v>
      </c>
      <c r="F20" s="24">
        <f si="164" t="shared"/>
        <v>0</v>
      </c>
      <c r="G20" s="23">
        <f si="165" t="shared"/>
        <v>0</v>
      </c>
      <c r="H20" s="20"/>
      <c r="I20" s="26"/>
      <c r="J20" s="23">
        <f si="166" t="shared"/>
        <v>0</v>
      </c>
      <c r="K20" s="21">
        <v>6</v>
      </c>
      <c r="L20" s="28"/>
      <c r="M20" s="21"/>
      <c r="N20" s="21"/>
    </row>
    <row ht="18" customHeight="1" r="21">
      <c r="A21" s="17" t="s">
        <v>29</v>
      </c>
      <c r="B21" s="35">
        <v>4091.65616</v>
      </c>
      <c r="C21" s="24">
        <f si="162" t="shared"/>
        <v>0</v>
      </c>
      <c r="D21" s="23">
        <f si="163" t="shared"/>
        <v>0</v>
      </c>
      <c r="E21" s="35">
        <v>108.0466</v>
      </c>
      <c r="F21" s="24">
        <f si="164" t="shared"/>
        <v>0</v>
      </c>
      <c r="G21" s="23">
        <f si="165" t="shared"/>
        <v>0</v>
      </c>
      <c r="H21" s="20"/>
      <c r="I21" s="26"/>
      <c r="J21" s="23">
        <f si="166" t="shared"/>
        <v>0</v>
      </c>
      <c r="K21" s="21">
        <v>6</v>
      </c>
      <c r="L21" s="28"/>
      <c r="M21" s="21"/>
      <c r="N21" s="21"/>
    </row>
    <row ht="18" customHeight="1" r="22">
      <c r="A22" s="17" t="s">
        <v>30</v>
      </c>
      <c r="B22" s="35">
        <v>4091.65616</v>
      </c>
      <c r="C22" s="24">
        <f si="162" t="shared"/>
        <v>0</v>
      </c>
      <c r="D22" s="23">
        <f si="163" t="shared"/>
        <v>0</v>
      </c>
      <c r="E22" s="35">
        <v>108.0466</v>
      </c>
      <c r="F22" s="24">
        <f si="164" t="shared"/>
        <v>0</v>
      </c>
      <c r="G22" s="23">
        <f si="165" t="shared"/>
        <v>0</v>
      </c>
      <c r="H22" s="20"/>
      <c r="I22" s="26"/>
      <c r="J22" s="23">
        <f si="166" t="shared"/>
        <v>0</v>
      </c>
      <c r="K22" s="21">
        <v>6</v>
      </c>
      <c r="L22" s="28"/>
      <c r="M22" s="21"/>
      <c r="N22" s="21"/>
    </row>
    <row ht="18" customHeight="1" r="23">
      <c r="A23" s="17" t="s">
        <v>31</v>
      </c>
      <c r="B23" s="35">
        <v>4091.65616</v>
      </c>
      <c r="C23" s="24">
        <f si="162" t="shared"/>
        <v>0</v>
      </c>
      <c r="D23" s="23">
        <f si="163" t="shared"/>
        <v>0</v>
      </c>
      <c r="E23" s="35">
        <v>108.0466</v>
      </c>
      <c r="F23" s="24">
        <f si="164" t="shared"/>
        <v>0</v>
      </c>
      <c r="G23" s="23">
        <f si="165" t="shared"/>
        <v>0</v>
      </c>
      <c r="H23" s="20"/>
      <c r="I23" s="26"/>
      <c r="J23" s="23">
        <f si="166" t="shared"/>
        <v>0</v>
      </c>
      <c r="K23" s="21">
        <v>6</v>
      </c>
      <c r="L23" s="28"/>
      <c r="M23" s="21"/>
      <c r="N23" s="21"/>
    </row>
    <row ht="18" customHeight="1" r="24">
      <c r="A24" s="17" t="s">
        <v>32</v>
      </c>
      <c r="B24" s="35">
        <v>4091.65616</v>
      </c>
      <c r="C24" s="24">
        <f si="162" t="shared"/>
        <v>0</v>
      </c>
      <c r="D24" s="23">
        <f si="163" t="shared"/>
        <v>0</v>
      </c>
      <c r="E24" s="35">
        <v>108.0466</v>
      </c>
      <c r="F24" s="24">
        <f si="164" t="shared"/>
        <v>0</v>
      </c>
      <c r="G24" s="23">
        <f si="165" t="shared"/>
        <v>0</v>
      </c>
      <c r="H24" s="20"/>
      <c r="I24" s="26"/>
      <c r="J24" s="23">
        <f si="166" t="shared"/>
        <v>0</v>
      </c>
      <c r="K24" s="21">
        <v>6</v>
      </c>
      <c r="L24" s="28"/>
      <c r="M24" s="21"/>
      <c r="N24" s="21"/>
    </row>
    <row ht="18" customHeight="1" r="25">
      <c r="A25" s="17" t="s">
        <v>33</v>
      </c>
      <c r="B25" s="35">
        <v>4091.65616</v>
      </c>
      <c r="C25" s="24">
        <f si="162" t="shared"/>
        <v>0</v>
      </c>
      <c r="D25" s="23">
        <f si="163" t="shared"/>
        <v>0</v>
      </c>
      <c r="E25" s="35">
        <v>108.0466</v>
      </c>
      <c r="F25" s="24">
        <f si="164" t="shared"/>
        <v>0</v>
      </c>
      <c r="G25" s="23">
        <f si="165" t="shared"/>
        <v>0</v>
      </c>
      <c r="H25" s="20"/>
      <c r="I25" s="26"/>
      <c r="J25" s="23">
        <f si="166" t="shared"/>
        <v>0</v>
      </c>
      <c r="K25" s="21">
        <v>6</v>
      </c>
      <c r="L25" s="28"/>
      <c r="M25" s="21"/>
      <c r="N25" s="21"/>
    </row>
    <row ht="18" customHeight="1" r="26">
      <c r="A26" s="17" t="s">
        <v>34</v>
      </c>
      <c r="B26" s="35">
        <v>4091.65616</v>
      </c>
      <c r="C26" s="24">
        <f si="162" t="shared"/>
        <v>0</v>
      </c>
      <c r="D26" s="23">
        <f si="163" t="shared"/>
        <v>0</v>
      </c>
      <c r="E26" s="35">
        <v>108.0466</v>
      </c>
      <c r="F26" s="24">
        <f si="164" t="shared"/>
        <v>0</v>
      </c>
      <c r="G26" s="23">
        <f si="165" t="shared"/>
        <v>0</v>
      </c>
      <c r="H26" s="20"/>
      <c r="I26" s="26"/>
      <c r="J26" s="23">
        <f si="166" t="shared"/>
        <v>0</v>
      </c>
      <c r="K26" s="21">
        <v>6</v>
      </c>
      <c r="L26" s="28"/>
      <c r="M26" s="21"/>
      <c r="N26" s="21"/>
    </row>
    <row ht="18" customHeight="1" r="27">
      <c r="A27" s="17" t="s">
        <v>35</v>
      </c>
      <c r="B27" s="35">
        <v>4091.65616</v>
      </c>
      <c r="C27" s="24">
        <f si="162" t="shared"/>
        <v>0</v>
      </c>
      <c r="D27" s="23">
        <f si="163" t="shared"/>
        <v>0</v>
      </c>
      <c r="E27" s="35">
        <v>108.0466</v>
      </c>
      <c r="F27" s="24">
        <f si="164" t="shared"/>
        <v>0</v>
      </c>
      <c r="G27" s="23">
        <f si="165" t="shared"/>
        <v>0</v>
      </c>
      <c r="H27" s="20"/>
      <c r="I27" s="26"/>
      <c r="J27" s="23">
        <f si="166" t="shared"/>
        <v>0</v>
      </c>
      <c r="K27" s="21">
        <v>6</v>
      </c>
      <c r="L27" s="28"/>
      <c r="M27" s="21"/>
      <c r="N27" s="21"/>
    </row>
    <row ht="18" customHeight="1" r="28">
      <c r="A28" s="17" t="s">
        <v>36</v>
      </c>
      <c r="B28" s="35">
        <v>4091.65616</v>
      </c>
      <c r="C28" s="24">
        <f si="162" t="shared"/>
        <v>0</v>
      </c>
      <c r="D28" s="23">
        <f si="163" t="shared"/>
        <v>0</v>
      </c>
      <c r="E28" s="35">
        <v>108.0466</v>
      </c>
      <c r="F28" s="24">
        <f si="164" t="shared"/>
        <v>0</v>
      </c>
      <c r="G28" s="23">
        <f si="165" t="shared"/>
        <v>0</v>
      </c>
      <c r="H28" s="20"/>
      <c r="I28" s="26"/>
      <c r="J28" s="23">
        <f si="166" t="shared"/>
        <v>0</v>
      </c>
      <c r="K28" s="21">
        <v>6</v>
      </c>
      <c r="L28" s="28"/>
      <c r="M28" s="21"/>
      <c r="N28" s="21"/>
    </row>
    <row ht="18" customHeight="1" r="29">
      <c r="A29" s="17" t="s">
        <v>37</v>
      </c>
      <c r="B29" s="35">
        <v>4091.65616</v>
      </c>
      <c r="C29" s="24">
        <f si="162" t="shared"/>
        <v>0</v>
      </c>
      <c r="D29" s="23">
        <f si="163" t="shared"/>
        <v>0</v>
      </c>
      <c r="E29" s="35">
        <v>108.0466</v>
      </c>
      <c r="F29" s="24">
        <f si="164" t="shared"/>
        <v>0</v>
      </c>
      <c r="G29" s="23">
        <f si="165" t="shared"/>
        <v>0</v>
      </c>
      <c r="H29" s="20"/>
      <c r="I29" s="26"/>
      <c r="J29" s="23">
        <f si="166" t="shared"/>
        <v>0</v>
      </c>
      <c r="K29" s="21">
        <v>6</v>
      </c>
      <c r="L29" s="28"/>
      <c r="M29" s="21"/>
      <c r="N29" s="21"/>
    </row>
    <row ht="18" customHeight="1" r="30">
      <c r="A30" s="17" t="s">
        <v>38</v>
      </c>
      <c r="B30" s="35">
        <v>4091.65616</v>
      </c>
      <c r="C30" s="24">
        <f si="162" t="shared"/>
        <v>0</v>
      </c>
      <c r="D30" s="23">
        <f si="163" t="shared"/>
        <v>0</v>
      </c>
      <c r="E30" s="35">
        <v>108.0466</v>
      </c>
      <c r="F30" s="24">
        <f si="164" t="shared"/>
        <v>0</v>
      </c>
      <c r="G30" s="23">
        <f si="165" t="shared"/>
        <v>0</v>
      </c>
      <c r="H30" s="20"/>
      <c r="I30" s="26"/>
      <c r="J30" s="23">
        <f si="166" t="shared"/>
        <v>0</v>
      </c>
      <c r="K30" s="21">
        <v>6</v>
      </c>
      <c r="L30" s="28"/>
      <c r="M30" s="21"/>
      <c r="N30" s="21"/>
    </row>
    <row ht="18" customHeight="1" r="31">
      <c r="A31" s="17" t="s">
        <v>39</v>
      </c>
      <c r="B31" s="35">
        <v>4091.65616</v>
      </c>
      <c r="C31" s="24">
        <f si="162" t="shared"/>
        <v>0</v>
      </c>
      <c r="D31" s="23">
        <f si="163" t="shared"/>
        <v>0</v>
      </c>
      <c r="E31" s="35">
        <v>108.0466</v>
      </c>
      <c r="F31" s="24">
        <f si="164" t="shared"/>
        <v>0</v>
      </c>
      <c r="G31" s="23">
        <f si="165" t="shared"/>
        <v>0</v>
      </c>
      <c r="H31" s="20"/>
      <c r="I31" s="26"/>
      <c r="J31" s="23">
        <f si="166" t="shared"/>
        <v>0</v>
      </c>
      <c r="K31" s="21">
        <v>6</v>
      </c>
      <c r="L31" s="28"/>
      <c r="M31" s="21"/>
      <c r="N31" s="21"/>
    </row>
    <row ht="18" customHeight="1" r="32">
      <c r="A32" s="17" t="s">
        <v>40</v>
      </c>
      <c r="B32" s="35">
        <v>4091.65616</v>
      </c>
      <c r="C32" s="24">
        <f si="162" t="shared"/>
        <v>0</v>
      </c>
      <c r="D32" s="23">
        <f si="163" t="shared"/>
        <v>0</v>
      </c>
      <c r="E32" s="35">
        <v>108.0466</v>
      </c>
      <c r="F32" s="24">
        <f si="164" t="shared"/>
        <v>0</v>
      </c>
      <c r="G32" s="23">
        <f si="165" t="shared"/>
        <v>0</v>
      </c>
      <c r="H32" s="20"/>
      <c r="I32" s="26"/>
      <c r="J32" s="23">
        <f si="166" t="shared"/>
        <v>0</v>
      </c>
      <c r="K32" s="21">
        <v>6</v>
      </c>
      <c r="L32" s="28"/>
      <c r="M32" s="21"/>
      <c r="N32" s="21"/>
    </row>
    <row ht="18" customHeight="1" r="33">
      <c r="A33" s="17" t="s">
        <v>41</v>
      </c>
      <c r="B33" s="35">
        <v>4091.65616</v>
      </c>
      <c r="C33" s="24">
        <f si="162" t="shared"/>
        <v>0</v>
      </c>
      <c r="D33" s="23">
        <f si="163" t="shared"/>
        <v>0</v>
      </c>
      <c r="E33" s="35">
        <v>108.0466</v>
      </c>
      <c r="F33" s="24">
        <f si="164" t="shared"/>
        <v>0</v>
      </c>
      <c r="G33" s="23">
        <f si="165" t="shared"/>
        <v>0</v>
      </c>
      <c r="H33" s="20"/>
      <c r="I33" s="26"/>
      <c r="J33" s="23">
        <f si="166" t="shared"/>
        <v>0</v>
      </c>
      <c r="K33" s="21">
        <v>6</v>
      </c>
      <c r="L33" s="28"/>
      <c r="M33" s="21"/>
      <c r="N33" s="21"/>
    </row>
    <row ht="18" customHeight="1" r="34">
      <c r="A34" s="17" t="s">
        <v>42</v>
      </c>
      <c r="B34" s="35">
        <v>4091.65616</v>
      </c>
      <c r="C34" s="24">
        <f si="162" t="shared"/>
        <v>0</v>
      </c>
      <c r="D34" s="23">
        <f si="163" t="shared"/>
        <v>0</v>
      </c>
      <c r="E34" s="35">
        <v>108.0466</v>
      </c>
      <c r="F34" s="24">
        <f si="164" t="shared"/>
        <v>0</v>
      </c>
      <c r="G34" s="23">
        <f si="165" t="shared"/>
        <v>0</v>
      </c>
      <c r="H34" s="20"/>
      <c r="I34" s="26"/>
      <c r="J34" s="23">
        <f si="166" t="shared"/>
        <v>0</v>
      </c>
      <c r="K34" s="21">
        <v>6</v>
      </c>
      <c r="L34" s="28"/>
      <c r="M34" s="21"/>
      <c r="N34" s="21"/>
    </row>
    <row ht="18" customHeight="1" r="35">
      <c r="A35" s="17" t="s">
        <v>43</v>
      </c>
      <c r="B35" s="35">
        <v>4091.65616</v>
      </c>
      <c r="C35" s="24">
        <f si="162" t="shared"/>
        <v>0</v>
      </c>
      <c r="D35" s="23">
        <f si="163" t="shared"/>
        <v>0</v>
      </c>
      <c r="E35" s="35">
        <v>108.0466</v>
      </c>
      <c r="F35" s="24">
        <f si="164" t="shared"/>
        <v>0</v>
      </c>
      <c r="G35" s="23">
        <f si="165" t="shared"/>
        <v>0</v>
      </c>
      <c r="H35" s="20"/>
      <c r="I35" s="26"/>
      <c r="J35" s="23">
        <f si="166" t="shared"/>
        <v>0</v>
      </c>
      <c r="K35" s="21">
        <v>6</v>
      </c>
      <c r="L35" s="28"/>
      <c r="M35" s="21"/>
      <c r="N35" s="21"/>
    </row>
    <row ht="18" customHeight="1" r="36">
      <c r="A36" s="17" t="s">
        <v>44</v>
      </c>
      <c r="B36" s="35">
        <v>4091.65616</v>
      </c>
      <c r="C36" s="24">
        <f si="162" t="shared"/>
        <v>0</v>
      </c>
      <c r="D36" s="23">
        <f si="163" t="shared"/>
        <v>0</v>
      </c>
      <c r="E36" s="35">
        <v>108.0466</v>
      </c>
      <c r="F36" s="24">
        <f si="164" t="shared"/>
        <v>0</v>
      </c>
      <c r="G36" s="23">
        <f si="165" t="shared"/>
        <v>0</v>
      </c>
      <c r="H36" s="20"/>
      <c r="I36" s="26"/>
      <c r="J36" s="23">
        <f si="166" t="shared"/>
        <v>0</v>
      </c>
      <c r="K36" s="21">
        <v>6</v>
      </c>
      <c r="L36" s="28"/>
      <c r="M36" s="21"/>
      <c r="N36" s="21"/>
    </row>
    <row ht="18" customHeight="1" r="37">
      <c r="A37" s="17" t="s">
        <v>45</v>
      </c>
      <c r="B37" s="35">
        <v>4091.65616</v>
      </c>
      <c r="C37" s="24">
        <f si="162" t="shared"/>
        <v>0</v>
      </c>
      <c r="D37" s="23">
        <f si="163" t="shared"/>
        <v>0</v>
      </c>
      <c r="E37" s="35">
        <v>108.0466</v>
      </c>
      <c r="F37" s="24">
        <f si="164" t="shared"/>
        <v>0</v>
      </c>
      <c r="G37" s="23">
        <f si="165" t="shared"/>
        <v>0</v>
      </c>
      <c r="H37" s="20"/>
      <c r="I37" s="26"/>
      <c r="J37" s="23">
        <f si="166" t="shared"/>
        <v>0</v>
      </c>
      <c r="K37" s="21">
        <v>6</v>
      </c>
      <c r="L37" s="28"/>
      <c r="M37" s="21"/>
      <c r="N37" s="21"/>
    </row>
    <row ht="18" customHeight="1" r="38">
      <c r="A38" s="17" t="s">
        <v>46</v>
      </c>
      <c r="B38" s="35">
        <v>4091.65616</v>
      </c>
      <c r="C38" s="24">
        <f si="162" t="shared"/>
        <v>0</v>
      </c>
      <c r="D38" s="23">
        <f si="163" t="shared"/>
        <v>0</v>
      </c>
      <c r="E38" s="35">
        <v>108.0466</v>
      </c>
      <c r="F38" s="24">
        <f si="164" t="shared"/>
        <v>0</v>
      </c>
      <c r="G38" s="23">
        <f si="165" t="shared"/>
        <v>0</v>
      </c>
      <c r="H38" s="20"/>
      <c r="I38" s="26"/>
      <c r="J38" s="23">
        <f si="166" t="shared"/>
        <v>0</v>
      </c>
      <c r="K38" s="21">
        <v>6</v>
      </c>
      <c r="L38" s="28"/>
      <c r="M38" s="21"/>
      <c r="N38" s="21"/>
    </row>
    <row ht="18" customHeight="1" r="39">
      <c r="A39" s="17" t="s">
        <v>47</v>
      </c>
      <c r="B39" s="35">
        <v>4091.65616</v>
      </c>
      <c r="C39" s="24">
        <f si="162" t="shared"/>
        <v>0</v>
      </c>
      <c r="D39" s="23">
        <f si="163" t="shared"/>
        <v>0</v>
      </c>
      <c r="E39" s="35">
        <v>108.0466</v>
      </c>
      <c r="F39" s="24">
        <f si="164" t="shared"/>
        <v>0</v>
      </c>
      <c r="G39" s="23">
        <f si="165" t="shared"/>
        <v>0</v>
      </c>
      <c r="H39" s="20"/>
      <c r="I39" s="26"/>
      <c r="J39" s="23">
        <f si="166" t="shared"/>
        <v>0</v>
      </c>
      <c r="K39" s="21">
        <v>6</v>
      </c>
      <c r="L39" s="28"/>
      <c r="M39" s="21"/>
      <c r="N39" s="21"/>
    </row>
    <row ht="18" customHeight="1" r="40">
      <c r="A40" s="17" t="s">
        <v>48</v>
      </c>
      <c r="B40" s="35">
        <v>4091.65616</v>
      </c>
      <c r="C40" s="24">
        <f si="162" t="shared"/>
        <v>0</v>
      </c>
      <c r="D40" s="23">
        <f si="163" t="shared"/>
        <v>0</v>
      </c>
      <c r="E40" s="35">
        <v>108.0466</v>
      </c>
      <c r="F40" s="24">
        <f si="164" t="shared"/>
        <v>0</v>
      </c>
      <c r="G40" s="23">
        <f si="165" t="shared"/>
        <v>0</v>
      </c>
      <c r="H40" s="20"/>
      <c r="I40" s="26"/>
      <c r="J40" s="23">
        <f si="166" t="shared"/>
        <v>0</v>
      </c>
      <c r="K40" s="21">
        <v>6</v>
      </c>
      <c r="L40" s="28"/>
      <c r="M40" s="21"/>
      <c r="N40" s="21"/>
    </row>
    <row ht="18" customHeight="1" r="41">
      <c r="A41" s="17" t="s">
        <v>49</v>
      </c>
      <c r="B41" s="35">
        <v>4091.65616</v>
      </c>
      <c r="C41" s="24">
        <f si="162" t="shared"/>
        <v>0</v>
      </c>
      <c r="D41" s="23">
        <f si="163" t="shared"/>
        <v>0</v>
      </c>
      <c r="E41" s="35">
        <v>108.0466</v>
      </c>
      <c r="F41" s="24">
        <f si="164" t="shared"/>
        <v>0</v>
      </c>
      <c r="G41" s="23">
        <f si="165" t="shared"/>
        <v>0</v>
      </c>
      <c r="H41" s="20"/>
      <c r="I41" s="26"/>
      <c r="J41" s="23">
        <f si="166" t="shared"/>
        <v>0</v>
      </c>
      <c r="K41" s="21">
        <v>6</v>
      </c>
      <c r="L41" s="28"/>
      <c r="M41" s="21"/>
      <c r="N41" s="21"/>
    </row>
    <row ht="18" customHeight="1" r="42">
      <c r="A42" s="54"/>
      <c r="B42" s="54"/>
      <c r="C42" s="55"/>
      <c r="D42" s="56">
        <f>SUM(D18:D41)</f>
        <v>0</v>
      </c>
      <c r="E42" s="54"/>
      <c r="F42" s="54"/>
      <c r="G42" s="56">
        <f>SUM(G18:G41)</f>
        <v>0</v>
      </c>
      <c r="H42" s="57"/>
      <c r="I42" s="57"/>
      <c r="J42" s="20"/>
      <c r="K42" s="20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67" t="shared">B845-B844</f>
        <v>0</v>
      </c>
    </row>
    <row ht="12.75" customHeight="1" r="846">
      <c r="C846" s="34">
        <f si="167" t="shared"/>
        <v>0</v>
      </c>
    </row>
    <row ht="12.75" customHeight="1" r="847">
      <c r="C847" s="34">
        <f si="167" t="shared"/>
        <v>0</v>
      </c>
    </row>
    <row ht="12.75" customHeight="1" r="848">
      <c r="C848" s="34">
        <f si="167" t="shared"/>
        <v>0</v>
      </c>
    </row>
    <row ht="12.75" customHeight="1" r="849">
      <c r="C849" s="34">
        <f si="167" t="shared"/>
        <v>0</v>
      </c>
    </row>
    <row ht="12.75" customHeight="1" r="850">
      <c r="C850" s="34">
        <f si="167" t="shared"/>
        <v>0</v>
      </c>
    </row>
    <row ht="12.75" customHeight="1" r="851">
      <c r="C851" s="34">
        <f si="167" t="shared"/>
        <v>0</v>
      </c>
    </row>
    <row ht="12.75" customHeight="1" r="852">
      <c r="C852" s="34">
        <f si="167" t="shared"/>
        <v>0</v>
      </c>
    </row>
    <row ht="12.75" customHeight="1" r="853">
      <c r="C853" s="34">
        <f si="167" t="shared"/>
        <v>0</v>
      </c>
    </row>
    <row ht="12.75" customHeight="1" r="854">
      <c r="C854" s="34">
        <f si="167" t="shared"/>
        <v>0</v>
      </c>
    </row>
    <row ht="12.75" customHeight="1" r="855">
      <c r="C855" s="34">
        <f si="167" t="shared"/>
        <v>0</v>
      </c>
    </row>
    <row ht="12.75" customHeight="1" r="856">
      <c r="C856" s="34">
        <f si="167" t="shared"/>
        <v>0</v>
      </c>
    </row>
    <row ht="12.75" customHeight="1" r="857">
      <c r="C857" s="34">
        <f si="167" t="shared"/>
        <v>0</v>
      </c>
    </row>
    <row ht="12.75" customHeight="1" r="858">
      <c r="C858" s="34">
        <f si="167" t="shared"/>
        <v>0</v>
      </c>
    </row>
    <row ht="12.75" customHeight="1" r="859">
      <c r="C859" s="34">
        <f si="167" t="shared"/>
        <v>0</v>
      </c>
    </row>
    <row ht="12.75" customHeight="1" r="860">
      <c r="C860" s="34">
        <f si="167" t="shared"/>
        <v>0</v>
      </c>
    </row>
    <row ht="12.75" customHeight="1" r="861">
      <c r="C861" s="34">
        <f si="167" t="shared"/>
        <v>0</v>
      </c>
    </row>
    <row ht="12.75" customHeight="1" r="862">
      <c r="C862" s="34">
        <f si="167" t="shared"/>
        <v>0</v>
      </c>
    </row>
    <row ht="12.75" customHeight="1" r="863">
      <c r="C863" s="34">
        <f si="167" t="shared"/>
        <v>0</v>
      </c>
    </row>
    <row ht="12.75" customHeight="1" r="864">
      <c r="C864" s="34">
        <f si="167" t="shared"/>
        <v>0</v>
      </c>
    </row>
    <row ht="12.75" customHeight="1" r="865">
      <c r="C865" s="34">
        <f si="167" t="shared"/>
        <v>0</v>
      </c>
    </row>
    <row ht="12.75" customHeight="1" r="866">
      <c r="C866" s="34">
        <f si="167" t="shared"/>
        <v>0</v>
      </c>
    </row>
    <row ht="12.75" customHeight="1" r="867">
      <c r="C867" s="34">
        <f si="167" t="shared"/>
        <v>0</v>
      </c>
    </row>
    <row ht="12.75" customHeight="1" r="868">
      <c r="C868" s="34">
        <f si="167" t="shared"/>
        <v>0</v>
      </c>
    </row>
    <row ht="12.75" customHeight="1" r="869">
      <c r="C869" s="34">
        <f si="167" t="shared"/>
        <v>0</v>
      </c>
    </row>
    <row ht="12.75" customHeight="1" r="870">
      <c r="C870" s="34">
        <f si="167" t="shared"/>
        <v>0</v>
      </c>
    </row>
    <row ht="12.75" customHeight="1" r="871">
      <c r="C871" s="34">
        <f si="167" t="shared"/>
        <v>0</v>
      </c>
    </row>
    <row ht="12.75" customHeight="1" r="872">
      <c r="C872" s="34">
        <f si="167" t="shared"/>
        <v>0</v>
      </c>
    </row>
    <row ht="12.75" customHeight="1" r="873">
      <c r="C873" s="34">
        <f si="167" t="shared"/>
        <v>0</v>
      </c>
    </row>
    <row ht="12.75" customHeight="1" r="874">
      <c r="C874" s="34">
        <f si="167" t="shared"/>
        <v>0</v>
      </c>
    </row>
    <row ht="12.75" customHeight="1" r="875">
      <c r="C875" s="34">
        <f si="167" t="shared"/>
        <v>0</v>
      </c>
    </row>
    <row ht="12.75" customHeight="1" r="876">
      <c r="C876" s="34">
        <f si="167" t="shared"/>
        <v>0</v>
      </c>
    </row>
    <row ht="12.75" customHeight="1" r="877">
      <c r="C877" s="34">
        <f si="167" t="shared"/>
        <v>0</v>
      </c>
    </row>
    <row ht="12.75" customHeight="1" r="878">
      <c r="C878" s="34">
        <f si="167" t="shared"/>
        <v>0</v>
      </c>
    </row>
    <row ht="12.75" customHeight="1" r="879">
      <c r="C879" s="34">
        <f si="167" t="shared"/>
        <v>0</v>
      </c>
    </row>
    <row ht="12.75" customHeight="1" r="880">
      <c r="C880" s="34">
        <f si="167" t="shared"/>
        <v>0</v>
      </c>
    </row>
    <row ht="12.75" customHeight="1" r="881">
      <c r="C881" s="34">
        <f si="167" t="shared"/>
        <v>0</v>
      </c>
    </row>
    <row ht="12.75" customHeight="1" r="882">
      <c r="C882" s="34">
        <f si="167" t="shared"/>
        <v>0</v>
      </c>
    </row>
    <row ht="12.75" customHeight="1" r="883">
      <c r="C883" s="34">
        <f si="167" t="shared"/>
        <v>0</v>
      </c>
    </row>
    <row ht="12.75" customHeight="1" r="884">
      <c r="C884" s="34">
        <f si="167" t="shared"/>
        <v>0</v>
      </c>
    </row>
    <row ht="12.75" customHeight="1" r="885">
      <c r="C885" s="34">
        <f si="167" t="shared"/>
        <v>0</v>
      </c>
    </row>
    <row ht="12.75" customHeight="1" r="886">
      <c r="C886" s="34">
        <f si="167" t="shared"/>
        <v>0</v>
      </c>
    </row>
    <row ht="12.75" customHeight="1" r="887">
      <c r="C887" s="34">
        <f si="167" t="shared"/>
        <v>0</v>
      </c>
    </row>
    <row ht="12.75" customHeight="1" r="888">
      <c r="C888" s="34">
        <f si="167" t="shared"/>
        <v>0</v>
      </c>
    </row>
    <row ht="12.75" customHeight="1" r="889">
      <c r="C889" s="34">
        <f si="167" t="shared"/>
        <v>0</v>
      </c>
    </row>
    <row ht="12.75" customHeight="1" r="890">
      <c r="C890" s="34">
        <f si="167" t="shared"/>
        <v>0</v>
      </c>
    </row>
    <row ht="12.75" customHeight="1" r="891">
      <c r="C891" s="34">
        <f si="167" t="shared"/>
        <v>0</v>
      </c>
    </row>
    <row ht="12.75" customHeight="1" r="892">
      <c r="C892" s="34">
        <f si="167" t="shared"/>
        <v>0</v>
      </c>
    </row>
    <row ht="12.75" customHeight="1" r="893">
      <c r="C893" s="34">
        <f si="167" t="shared"/>
        <v>0</v>
      </c>
    </row>
    <row ht="12.75" customHeight="1" r="894">
      <c r="C894" s="34">
        <f si="167" t="shared"/>
        <v>0</v>
      </c>
    </row>
    <row ht="12.75" customHeight="1" r="895">
      <c r="C895" s="34">
        <f si="167" t="shared"/>
        <v>0</v>
      </c>
    </row>
    <row ht="12.75" customHeight="1" r="896">
      <c r="C896" s="34">
        <f si="167" t="shared"/>
        <v>0</v>
      </c>
    </row>
    <row ht="12.75" customHeight="1" r="897">
      <c r="C897" s="34">
        <f si="167" t="shared"/>
        <v>0</v>
      </c>
    </row>
    <row ht="12.75" customHeight="1" r="898">
      <c r="C898" s="34">
        <f si="167" t="shared"/>
        <v>0</v>
      </c>
    </row>
    <row ht="12.75" customHeight="1" r="899">
      <c r="C899" s="34">
        <f si="167" t="shared"/>
        <v>0</v>
      </c>
    </row>
    <row ht="12.75" customHeight="1" r="900">
      <c r="C900" s="34">
        <f si="167" t="shared"/>
        <v>0</v>
      </c>
    </row>
    <row ht="12.75" customHeight="1" r="901">
      <c r="C901" s="34">
        <f si="167" t="shared"/>
        <v>0</v>
      </c>
    </row>
    <row ht="12.75" customHeight="1" r="902">
      <c r="C902" s="34">
        <f si="167" t="shared"/>
        <v>0</v>
      </c>
    </row>
    <row ht="12.75" customHeight="1" r="903">
      <c r="C903" s="34">
        <f si="167" t="shared"/>
        <v>0</v>
      </c>
    </row>
    <row ht="12.75" customHeight="1" r="904">
      <c r="C904" s="34">
        <f si="167" t="shared"/>
        <v>0</v>
      </c>
    </row>
  </sheetData>
  <mergeCells count="12"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50">
      <selection activeCell="G9" activeCellId="0" sqref="G9"/>
    </sheetView>
  </sheetViews>
  <sheetFormatPr customHeight="1" defaultColWidth="8" defaultRowHeight="12.75"/>
  <cols>
    <col customWidth="1" min="1" max="1" style="1" width="7.5703100000000001"/>
    <col customWidth="1" min="2" max="2" style="1" width="10.855499999999999"/>
    <col customWidth="1" min="3" max="3" style="1" width="9"/>
    <col customWidth="1" min="4" max="4" style="1" width="10.425800000000001"/>
    <col customWidth="1" min="5" max="5" style="1" width="13.140599999999999"/>
    <col customWidth="1" min="6" max="6" style="1" width="9.1406200000000002"/>
    <col customWidth="1" min="7" max="7" style="1" width="8.8554700000000004"/>
    <col customWidth="1" min="8" max="8" style="1" width="9.5703099999999992"/>
    <col customWidth="1" min="9" max="9" style="1" width="11.710900000000001"/>
    <col customWidth="1" min="10" max="10" width="9.1406200000000002"/>
    <col customWidth="1" min="11" max="11" width="10.2852"/>
    <col customWidth="1" min="12" max="12" width="11.140599999999999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J5" s="1"/>
    </row>
    <row ht="12.75" customHeight="1" r="6">
      <c r="A6" s="2"/>
      <c r="B6" s="2" t="s">
        <v>1</v>
      </c>
      <c r="C6" s="2"/>
      <c r="D6" s="2"/>
      <c r="E6" s="2"/>
      <c r="F6" s="2"/>
      <c r="G6" s="2"/>
      <c r="H6" s="2"/>
      <c r="J6" s="1"/>
    </row>
    <row ht="12.949999999999999" customHeight="1" r="7">
      <c r="A7" s="2"/>
      <c r="B7" s="2" t="s">
        <v>60</v>
      </c>
      <c r="C7" s="2"/>
      <c r="D7" s="2"/>
      <c r="E7" s="2"/>
      <c r="F7" s="2"/>
      <c r="G7" s="2"/>
      <c r="H7" s="2"/>
      <c r="J7" s="1"/>
    </row>
    <row ht="12.75" customHeight="1" r="8">
      <c r="A8" s="4"/>
      <c r="B8" s="2" t="s">
        <v>3</v>
      </c>
      <c r="C8" s="4"/>
      <c r="D8" s="4"/>
      <c r="E8" s="4"/>
      <c r="F8" s="4"/>
      <c r="G8" s="4"/>
      <c r="H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5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6" t="s">
        <v>5</v>
      </c>
      <c r="F11" s="6"/>
      <c r="G11" s="6"/>
      <c r="H11" s="6"/>
      <c r="I11" s="6"/>
      <c r="J11" s="6"/>
      <c r="K11" s="1"/>
    </row>
    <row ht="12.75" customHeight="1" r="12">
      <c r="A12" s="4"/>
      <c r="B12" s="2"/>
      <c r="C12" s="4"/>
      <c r="D12" s="4"/>
      <c r="E12" s="6" t="s">
        <v>6</v>
      </c>
      <c r="F12" s="6"/>
      <c r="G12" s="6"/>
      <c r="H12" s="6"/>
      <c r="I12" s="6"/>
      <c r="J12" s="6"/>
      <c r="K12" s="1"/>
    </row>
    <row ht="12.75" customHeight="1" r="13">
      <c r="A13" s="4"/>
      <c r="B13" s="2"/>
      <c r="C13" s="4"/>
      <c r="D13" s="4"/>
      <c r="E13" s="6" t="s">
        <v>7</v>
      </c>
      <c r="F13" s="6"/>
      <c r="G13" s="6"/>
      <c r="H13" s="6"/>
      <c r="I13" s="6"/>
      <c r="J13" s="6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25.5" customHeight="1" r="15">
      <c r="A15" s="8" t="s">
        <v>8</v>
      </c>
      <c r="B15" s="9" t="s">
        <v>61</v>
      </c>
      <c r="C15" s="9"/>
      <c r="D15" s="9"/>
      <c r="E15" s="10" t="s">
        <v>62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2" t="s">
        <v>16</v>
      </c>
      <c r="N15" s="13"/>
    </row>
    <row ht="52.899999999999999" customHeight="1" r="16">
      <c r="A16" s="14"/>
      <c r="B16" s="10" t="s">
        <v>17</v>
      </c>
      <c r="C16" s="10" t="s">
        <v>18</v>
      </c>
      <c r="D16" s="10" t="s">
        <v>19</v>
      </c>
      <c r="E16" s="10" t="s">
        <v>20</v>
      </c>
      <c r="F16" s="10" t="s">
        <v>21</v>
      </c>
      <c r="G16" s="10" t="s">
        <v>22</v>
      </c>
      <c r="H16" s="11"/>
      <c r="I16" s="11"/>
      <c r="J16" s="11"/>
      <c r="K16" s="15"/>
      <c r="L16" s="15"/>
      <c r="M16" s="16" t="s">
        <v>23</v>
      </c>
      <c r="N16" s="15" t="s">
        <v>24</v>
      </c>
    </row>
    <row ht="18" customHeight="1" r="17">
      <c r="A17" s="17" t="s">
        <v>25</v>
      </c>
      <c r="B17" s="35">
        <v>1775.74063</v>
      </c>
      <c r="C17" s="17"/>
      <c r="D17" s="17"/>
      <c r="E17" s="35">
        <v>211.88470000000001</v>
      </c>
      <c r="F17" s="17"/>
      <c r="G17" s="17"/>
      <c r="H17" s="17"/>
      <c r="I17" s="17"/>
      <c r="J17" s="19"/>
      <c r="K17" s="20"/>
      <c r="L17" s="21"/>
      <c r="M17" s="21"/>
      <c r="N17" s="21"/>
    </row>
    <row ht="18" customHeight="1" r="18">
      <c r="A18" s="17" t="s">
        <v>26</v>
      </c>
      <c r="B18" s="35">
        <v>1775.78033</v>
      </c>
      <c r="C18" s="22">
        <f ref="C18:C41" si="9" t="shared">B18-B17</f>
        <v>0.039700000000038926</v>
      </c>
      <c r="D18" s="23">
        <f ref="D18:D41" si="10" t="shared">C18*2400</f>
        <v>95.280000000093423</v>
      </c>
      <c r="E18" s="35">
        <v>211.8914</v>
      </c>
      <c r="F18" s="24">
        <f ref="F18:F41" si="11" t="shared">E18-E17</f>
        <v>0.0066999999999950433</v>
      </c>
      <c r="G18" s="25">
        <f ref="G18:G41" si="12" t="shared">F18*2400</f>
        <v>16.079999999988104</v>
      </c>
      <c r="H18" s="20">
        <f ref="H18:H41" si="13" t="shared">G18/D18</f>
        <v>0.16876574307275752</v>
      </c>
      <c r="I18" s="26">
        <f ref="I18:I41" si="14" t="shared">1/SQRT(1+H18*H18)</f>
        <v>0.98605622359346123</v>
      </c>
      <c r="J18" s="23">
        <f ref="J18:J41" si="15" t="shared">SQRT(D18*D18+G18*G18)</f>
        <v>96.627350165558312</v>
      </c>
      <c r="K18" s="27">
        <v>6</v>
      </c>
      <c r="L18" s="28">
        <f ref="L18:L41" si="16" t="shared">D18/I18/K18/1.73</f>
        <v>9.308993272211783</v>
      </c>
      <c r="M18" s="21"/>
      <c r="N18" s="21"/>
    </row>
    <row ht="18" customHeight="1" r="19">
      <c r="A19" s="17" t="s">
        <v>27</v>
      </c>
      <c r="B19" s="35">
        <v>1775.8309300000001</v>
      </c>
      <c r="C19" s="22">
        <f si="9" t="shared"/>
        <v>0.050600000000031287</v>
      </c>
      <c r="D19" s="23">
        <f si="10" t="shared"/>
        <v>121.44000000007509</v>
      </c>
      <c r="E19" s="35">
        <v>211.89914999999999</v>
      </c>
      <c r="F19" s="24">
        <f si="11" t="shared"/>
        <v>0.0077499999999872671</v>
      </c>
      <c r="G19" s="25">
        <f si="12" t="shared"/>
        <v>18.599999999969441</v>
      </c>
      <c r="H19" s="20">
        <f si="13" t="shared"/>
        <v>0.15316205533562205</v>
      </c>
      <c r="I19" s="26">
        <f si="14" t="shared"/>
        <v>0.98847310428604518</v>
      </c>
      <c r="J19" s="23">
        <f si="15" t="shared"/>
        <v>122.85615002928058</v>
      </c>
      <c r="K19" s="27">
        <v>6</v>
      </c>
      <c r="L19" s="28">
        <f si="16" t="shared"/>
        <v>11.835852603976937</v>
      </c>
      <c r="M19" s="21"/>
      <c r="N19" s="21"/>
    </row>
    <row ht="18" customHeight="1" r="20">
      <c r="A20" s="17" t="s">
        <v>28</v>
      </c>
      <c r="B20" s="35">
        <v>1775.8466800000001</v>
      </c>
      <c r="C20" s="22">
        <f si="9" t="shared"/>
        <v>0.015750000000025466</v>
      </c>
      <c r="D20" s="23">
        <f si="10" t="shared"/>
        <v>37.800000000061118</v>
      </c>
      <c r="E20" s="35">
        <v>211.90199999999999</v>
      </c>
      <c r="F20" s="24">
        <f si="11" t="shared"/>
        <v>0.0028499999999951342</v>
      </c>
      <c r="G20" s="25">
        <f si="12" t="shared"/>
        <v>6.8399999999883221</v>
      </c>
      <c r="H20" s="20">
        <f si="13" t="shared"/>
        <v>0.18095238095177943</v>
      </c>
      <c r="I20" s="26">
        <f si="14" t="shared"/>
        <v>0.98401951028810453</v>
      </c>
      <c r="J20" s="23">
        <f si="15" t="shared"/>
        <v>38.413872494249532</v>
      </c>
      <c r="K20" s="27">
        <v>6</v>
      </c>
      <c r="L20" s="28">
        <f si="16" t="shared"/>
        <v>3.7007584291184528</v>
      </c>
      <c r="M20" s="21"/>
      <c r="N20" s="21"/>
    </row>
    <row ht="18" customHeight="1" r="21">
      <c r="A21" s="17" t="s">
        <v>29</v>
      </c>
      <c r="B21" s="35">
        <v>1775.8921800000001</v>
      </c>
      <c r="C21" s="22">
        <f si="9" t="shared"/>
        <v>0.045499999999947249</v>
      </c>
      <c r="D21" s="23">
        <f si="10" t="shared"/>
        <v>109.1999999998734</v>
      </c>
      <c r="E21" s="35">
        <v>211.91034999999999</v>
      </c>
      <c r="F21" s="24">
        <f si="11" t="shared"/>
        <v>0.008350000000007185</v>
      </c>
      <c r="G21" s="25">
        <f si="12" t="shared"/>
        <v>20.040000000017244</v>
      </c>
      <c r="H21" s="20">
        <f si="13" t="shared"/>
        <v>0.18351648351685418</v>
      </c>
      <c r="I21" s="26">
        <f si="14" t="shared"/>
        <v>0.9835745898719761</v>
      </c>
      <c r="J21" s="23">
        <f si="15" t="shared"/>
        <v>111.02360830009553</v>
      </c>
      <c r="K21" s="27">
        <v>6</v>
      </c>
      <c r="L21" s="28">
        <f si="16" t="shared"/>
        <v>10.695916021203809</v>
      </c>
      <c r="M21" s="21"/>
      <c r="N21" s="21"/>
    </row>
    <row ht="18" customHeight="1" r="22">
      <c r="A22" s="17" t="s">
        <v>30</v>
      </c>
      <c r="B22" s="35">
        <v>1775.9406300000001</v>
      </c>
      <c r="C22" s="22">
        <f si="9" t="shared"/>
        <v>0.048450000000002547</v>
      </c>
      <c r="D22" s="23">
        <f si="10" t="shared"/>
        <v>116.28000000000611</v>
      </c>
      <c r="E22" s="35">
        <v>211.92545000000001</v>
      </c>
      <c r="F22" s="24">
        <f si="11" t="shared"/>
        <v>0.015100000000018099</v>
      </c>
      <c r="G22" s="25">
        <f si="12" t="shared"/>
        <v>36.240000000043437</v>
      </c>
      <c r="H22" s="20">
        <f si="13" t="shared"/>
        <v>0.3116615067083035</v>
      </c>
      <c r="I22" s="26">
        <f si="14" t="shared"/>
        <v>0.95470760430493884</v>
      </c>
      <c r="J22" s="23">
        <f si="15" t="shared"/>
        <v>121.79645315034658</v>
      </c>
      <c r="K22" s="27">
        <v>6</v>
      </c>
      <c r="L22" s="28">
        <f si="16" t="shared"/>
        <v>11.73376234589081</v>
      </c>
      <c r="M22" s="21"/>
      <c r="N22" s="21"/>
    </row>
    <row ht="18" customHeight="1" r="23">
      <c r="A23" s="17" t="s">
        <v>31</v>
      </c>
      <c r="B23" s="35">
        <v>1775.9873299999999</v>
      </c>
      <c r="C23" s="22">
        <f si="9" t="shared"/>
        <v>0.046699999999873398</v>
      </c>
      <c r="D23" s="23">
        <f si="10" t="shared"/>
        <v>112.07999999969616</v>
      </c>
      <c r="E23" s="35">
        <v>211.94335000000001</v>
      </c>
      <c r="F23" s="24">
        <f si="11" t="shared"/>
        <v>0.017899999999997362</v>
      </c>
      <c r="G23" s="25">
        <f si="12" t="shared"/>
        <v>42.95999999999367</v>
      </c>
      <c r="H23" s="20">
        <f si="13" t="shared"/>
        <v>0.38329764454059717</v>
      </c>
      <c r="I23" s="26">
        <f si="14" t="shared"/>
        <v>0.93375725466627213</v>
      </c>
      <c r="J23" s="23">
        <f si="15" t="shared"/>
        <v>120.03119594476823</v>
      </c>
      <c r="K23" s="27">
        <v>6</v>
      </c>
      <c r="L23" s="28">
        <f si="16" t="shared"/>
        <v>11.563699031287884</v>
      </c>
      <c r="M23" s="21"/>
      <c r="N23" s="21"/>
    </row>
    <row ht="18" customHeight="1" r="24">
      <c r="A24" s="17" t="s">
        <v>32</v>
      </c>
      <c r="B24" s="35">
        <v>1776.0362299999999</v>
      </c>
      <c r="C24" s="22">
        <f si="9" t="shared"/>
        <v>0.048900000000003274</v>
      </c>
      <c r="D24" s="23">
        <f si="10" t="shared"/>
        <v>117.36000000000786</v>
      </c>
      <c r="E24" s="35">
        <v>211.96084999999999</v>
      </c>
      <c r="F24" s="24">
        <f si="11" t="shared"/>
        <v>0.017499999999984084</v>
      </c>
      <c r="G24" s="25">
        <f si="12" t="shared"/>
        <v>41.999999999961801</v>
      </c>
      <c r="H24" s="20">
        <f si="13" t="shared"/>
        <v>0.35787321063359739</v>
      </c>
      <c r="I24" s="26">
        <f si="14" t="shared"/>
        <v>0.94152390793277674</v>
      </c>
      <c r="J24" s="23">
        <f si="15" t="shared"/>
        <v>124.64898555543337</v>
      </c>
      <c r="K24" s="27">
        <v>6</v>
      </c>
      <c r="L24" s="28">
        <f si="16" t="shared"/>
        <v>12.008572789540786</v>
      </c>
      <c r="M24" s="21"/>
      <c r="N24" s="21"/>
    </row>
    <row ht="18" customHeight="1" r="25">
      <c r="A25" s="17" t="s">
        <v>33</v>
      </c>
      <c r="B25" s="35">
        <v>1776.0873300000001</v>
      </c>
      <c r="C25" s="22">
        <f si="9" t="shared"/>
        <v>0.05110000000013315</v>
      </c>
      <c r="D25" s="23">
        <f si="10" t="shared"/>
        <v>122.64000000031956</v>
      </c>
      <c r="E25" s="35">
        <v>211.97659999999999</v>
      </c>
      <c r="F25" s="24">
        <f si="11" t="shared"/>
        <v>0.015749999999997044</v>
      </c>
      <c r="G25" s="25">
        <f si="12" t="shared"/>
        <v>37.799999999992906</v>
      </c>
      <c r="H25" s="20">
        <f si="13" t="shared"/>
        <v>0.30821917808133081</v>
      </c>
      <c r="I25" s="26">
        <f si="14" t="shared"/>
        <v>0.9556373745593113</v>
      </c>
      <c r="J25" s="23">
        <f si="15" t="shared"/>
        <v>128.33319757598906</v>
      </c>
      <c r="K25" s="27">
        <v>6</v>
      </c>
      <c r="L25" s="28">
        <f si="16" t="shared"/>
        <v>12.363506510210893</v>
      </c>
      <c r="M25" s="21"/>
      <c r="N25" s="21"/>
    </row>
    <row ht="18" customHeight="1" r="26">
      <c r="A26" s="17" t="s">
        <v>34</v>
      </c>
      <c r="B26" s="35">
        <v>1776.1423299999999</v>
      </c>
      <c r="C26" s="22">
        <f si="9" t="shared"/>
        <v>0.054999999999836291</v>
      </c>
      <c r="D26" s="23">
        <f si="10" t="shared"/>
        <v>131.9999999996071</v>
      </c>
      <c r="E26" s="35">
        <v>211.9913</v>
      </c>
      <c r="F26" s="24">
        <f si="11" t="shared"/>
        <v>0.01470000000000482</v>
      </c>
      <c r="G26" s="25">
        <f si="12" t="shared"/>
        <v>35.280000000011569</v>
      </c>
      <c r="H26" s="20">
        <f si="13" t="shared"/>
        <v>0.26727272727361046</v>
      </c>
      <c r="I26" s="26">
        <f si="14" t="shared"/>
        <v>0.96608901522471247</v>
      </c>
      <c r="J26" s="23">
        <f si="15" t="shared"/>
        <v>136.63337220422062</v>
      </c>
      <c r="K26" s="27">
        <v>6</v>
      </c>
      <c r="L26" s="28">
        <f si="16" t="shared"/>
        <v>13.163137977285224</v>
      </c>
      <c r="M26" s="21"/>
      <c r="N26" s="21"/>
    </row>
    <row ht="18" customHeight="1" r="27">
      <c r="A27" s="17" t="s">
        <v>35</v>
      </c>
      <c r="B27" s="35">
        <v>1776.19938</v>
      </c>
      <c r="C27" s="22">
        <f si="9" t="shared"/>
        <v>0.057050000000117507</v>
      </c>
      <c r="D27" s="23">
        <f si="10" t="shared"/>
        <v>136.92000000028202</v>
      </c>
      <c r="E27" s="35">
        <v>212.00715</v>
      </c>
      <c r="F27" s="24">
        <f si="11" t="shared"/>
        <v>0.015850000000000364</v>
      </c>
      <c r="G27" s="25">
        <f si="12" t="shared"/>
        <v>38.040000000000873</v>
      </c>
      <c r="H27" s="20">
        <f si="13" t="shared"/>
        <v>0.2778264680099512</v>
      </c>
      <c r="I27" s="26">
        <f si="14" t="shared"/>
        <v>0.96350581065435914</v>
      </c>
      <c r="J27" s="23">
        <f si="15" t="shared"/>
        <v>142.10604491040237</v>
      </c>
      <c r="K27" s="27">
        <v>6</v>
      </c>
      <c r="L27" s="28">
        <f si="16" t="shared"/>
        <v>13.690370415260345</v>
      </c>
      <c r="M27" s="21"/>
      <c r="N27" s="21"/>
    </row>
    <row ht="18" customHeight="1" r="28">
      <c r="A28" s="17" t="s">
        <v>36</v>
      </c>
      <c r="B28" s="35">
        <v>1776.2563299999999</v>
      </c>
      <c r="C28" s="22">
        <f si="9" t="shared"/>
        <v>0.056949999999915235</v>
      </c>
      <c r="D28" s="23">
        <f si="10" t="shared"/>
        <v>136.67999999979656</v>
      </c>
      <c r="E28" s="35">
        <v>212.02195</v>
      </c>
      <c r="F28" s="24">
        <f si="11" t="shared"/>
        <v>0.01480000000000814</v>
      </c>
      <c r="G28" s="25">
        <f si="12" t="shared"/>
        <v>35.520000000019536</v>
      </c>
      <c r="H28" s="20">
        <f si="13" t="shared"/>
        <v>0.25987708516295294</v>
      </c>
      <c r="I28" s="26">
        <f si="14" t="shared"/>
        <v>0.96785147232884905</v>
      </c>
      <c r="J28" s="23">
        <f si="15" t="shared"/>
        <v>141.22001557833713</v>
      </c>
      <c r="K28" s="27">
        <v>6</v>
      </c>
      <c r="L28" s="28">
        <f si="16" t="shared"/>
        <v>13.605011134714557</v>
      </c>
      <c r="M28" s="21"/>
      <c r="N28" s="21"/>
    </row>
    <row ht="18" customHeight="1" r="29">
      <c r="A29" s="17" t="s">
        <v>37</v>
      </c>
      <c r="B29" s="35">
        <v>1776.3164300000001</v>
      </c>
      <c r="C29" s="22">
        <f si="9" t="shared"/>
        <v>0.060100000000147702</v>
      </c>
      <c r="D29" s="23">
        <f si="10" t="shared"/>
        <v>144.24000000035448</v>
      </c>
      <c r="E29" s="35">
        <v>212.04075</v>
      </c>
      <c r="F29" s="24">
        <f si="11" t="shared"/>
        <v>0.018799999999998818</v>
      </c>
      <c r="G29" s="25">
        <f si="12" t="shared"/>
        <v>45.119999999997162</v>
      </c>
      <c r="H29" s="20">
        <f si="13" t="shared"/>
        <v>0.31281198003248945</v>
      </c>
      <c r="I29" s="26">
        <f si="14" t="shared"/>
        <v>0.95439517016900699</v>
      </c>
      <c r="J29" s="23">
        <f si="15" t="shared"/>
        <v>151.13236582579526</v>
      </c>
      <c r="K29" s="27">
        <v>6</v>
      </c>
      <c r="L29" s="28">
        <f si="16" t="shared"/>
        <v>14.559958172041933</v>
      </c>
      <c r="M29" s="21"/>
      <c r="N29" s="21"/>
    </row>
    <row ht="18" customHeight="1" r="30">
      <c r="A30" s="17" t="s">
        <v>38</v>
      </c>
      <c r="B30" s="35">
        <v>1776.3772300000001</v>
      </c>
      <c r="C30" s="22">
        <f si="9" t="shared"/>
        <v>0.060799999999971988</v>
      </c>
      <c r="D30" s="23">
        <f si="10" t="shared"/>
        <v>145.91999999993277</v>
      </c>
      <c r="E30" s="35">
        <v>212.06</v>
      </c>
      <c r="F30" s="24">
        <f si="11" t="shared"/>
        <v>0.019249999999999545</v>
      </c>
      <c r="G30" s="25">
        <f si="12" t="shared"/>
        <v>46.199999999998909</v>
      </c>
      <c r="H30" s="20">
        <f si="13" t="shared"/>
        <v>0.31661184210540155</v>
      </c>
      <c r="I30" s="26">
        <f si="14" t="shared"/>
        <v>0.95335726704251056</v>
      </c>
      <c r="J30" s="23">
        <f si="15" t="shared"/>
        <v>153.05909447001272</v>
      </c>
      <c r="K30" s="27">
        <v>6</v>
      </c>
      <c r="L30" s="28">
        <f si="16" t="shared"/>
        <v>14.745577501928008</v>
      </c>
      <c r="M30" s="21"/>
      <c r="N30" s="21"/>
    </row>
    <row ht="18" customHeight="1" r="31">
      <c r="A31" s="17" t="s">
        <v>39</v>
      </c>
      <c r="B31" s="35">
        <v>1776.43758</v>
      </c>
      <c r="C31" s="22">
        <f si="9" t="shared"/>
        <v>0.06034999999997126</v>
      </c>
      <c r="D31" s="23">
        <f si="10" t="shared"/>
        <v>144.83999999993102</v>
      </c>
      <c r="E31" s="35">
        <v>212.07925</v>
      </c>
      <c r="F31" s="24">
        <f si="11" t="shared"/>
        <v>0.019249999999999545</v>
      </c>
      <c r="G31" s="25">
        <f si="12" t="shared"/>
        <v>46.199999999998909</v>
      </c>
      <c r="H31" s="20">
        <f si="13" t="shared"/>
        <v>0.31897265948647413</v>
      </c>
      <c r="I31" s="26">
        <f si="14" t="shared"/>
        <v>0.95270784234017802</v>
      </c>
      <c r="J31" s="23">
        <f si="15" t="shared"/>
        <v>152.02981812782622</v>
      </c>
      <c r="K31" s="27">
        <v>6</v>
      </c>
      <c r="L31" s="28">
        <f si="16" t="shared"/>
        <v>14.646417931389811</v>
      </c>
      <c r="M31" s="21"/>
      <c r="N31" s="21"/>
    </row>
    <row ht="18" customHeight="1" r="32">
      <c r="A32" s="17" t="s">
        <v>40</v>
      </c>
      <c r="B32" s="35">
        <v>1776.4950799999999</v>
      </c>
      <c r="C32" s="22">
        <f si="9" t="shared"/>
        <v>0.057499999999890861</v>
      </c>
      <c r="D32" s="23">
        <f si="10" t="shared"/>
        <v>137.99999999973807</v>
      </c>
      <c r="E32" s="35">
        <v>212.09739999999999</v>
      </c>
      <c r="F32" s="24">
        <f si="11" t="shared"/>
        <v>0.018149999999991451</v>
      </c>
      <c r="G32" s="25">
        <f si="12" t="shared"/>
        <v>43.559999999979482</v>
      </c>
      <c r="H32" s="20">
        <f si="13" t="shared"/>
        <v>0.31565217391349393</v>
      </c>
      <c r="I32" s="26">
        <f si="14" t="shared"/>
        <v>0.953620255258389</v>
      </c>
      <c r="J32" s="23">
        <f si="15" t="shared"/>
        <v>144.71169130352226</v>
      </c>
      <c r="K32" s="27">
        <v>6</v>
      </c>
      <c r="L32" s="28">
        <f si="16" t="shared"/>
        <v>13.941396079337402</v>
      </c>
      <c r="M32" s="21"/>
      <c r="N32" s="21"/>
    </row>
    <row ht="18" customHeight="1" r="33">
      <c r="A33" s="17" t="s">
        <v>41</v>
      </c>
      <c r="B33" s="35">
        <v>1776.5534299999999</v>
      </c>
      <c r="C33" s="22">
        <f si="9" t="shared"/>
        <v>0.058350000000018554</v>
      </c>
      <c r="D33" s="23">
        <f si="10" t="shared"/>
        <v>140.04000000004453</v>
      </c>
      <c r="E33" s="35">
        <v>212.1155</v>
      </c>
      <c r="F33" s="24">
        <f si="11" t="shared"/>
        <v>0.018100000000004002</v>
      </c>
      <c r="G33" s="25">
        <f si="12" t="shared"/>
        <v>43.440000000009604</v>
      </c>
      <c r="H33" s="20">
        <f si="13" t="shared"/>
        <v>0.31019708654667089</v>
      </c>
      <c r="I33" s="26">
        <f si="14" t="shared"/>
        <v>0.95510407304699307</v>
      </c>
      <c r="J33" s="23">
        <f si="15" t="shared"/>
        <v>146.62276494464734</v>
      </c>
      <c r="K33" s="27">
        <v>6</v>
      </c>
      <c r="L33" s="28">
        <f si="16" t="shared"/>
        <v>14.125507220100898</v>
      </c>
      <c r="M33" s="21"/>
      <c r="N33" s="21"/>
    </row>
    <row ht="18" customHeight="1" r="34">
      <c r="A34" s="17" t="s">
        <v>42</v>
      </c>
      <c r="B34" s="35">
        <v>1776.60888</v>
      </c>
      <c r="C34" s="22">
        <f si="9" t="shared"/>
        <v>0.055450000000064392</v>
      </c>
      <c r="D34" s="23">
        <f si="10" t="shared"/>
        <v>133.08000000015454</v>
      </c>
      <c r="E34" s="35">
        <v>212.13294999999999</v>
      </c>
      <c r="F34" s="24">
        <f si="11" t="shared"/>
        <v>0.017449999999996635</v>
      </c>
      <c r="G34" s="25">
        <f si="12" t="shared"/>
        <v>41.879999999991924</v>
      </c>
      <c r="H34" s="20">
        <f si="13" t="shared"/>
        <v>0.31469792605908692</v>
      </c>
      <c r="I34" s="26">
        <f si="14" t="shared"/>
        <v>0.95388118142894041</v>
      </c>
      <c r="J34" s="23">
        <f si="15" t="shared"/>
        <v>139.51423153227222</v>
      </c>
      <c r="K34" s="27">
        <v>6</v>
      </c>
      <c r="L34" s="28">
        <f si="16" t="shared"/>
        <v>13.440677411586917</v>
      </c>
      <c r="M34" s="21"/>
      <c r="N34" s="21"/>
    </row>
    <row ht="18" customHeight="1" r="35">
      <c r="A35" s="17" t="s">
        <v>43</v>
      </c>
      <c r="B35" s="35">
        <v>1776.6589799999999</v>
      </c>
      <c r="C35" s="22">
        <f si="9" t="shared"/>
        <v>0.050099999999929423</v>
      </c>
      <c r="D35" s="23">
        <f si="10" t="shared"/>
        <v>120.23999999983062</v>
      </c>
      <c r="E35" s="35">
        <v>212.14775</v>
      </c>
      <c r="F35" s="24">
        <f si="11" t="shared"/>
        <v>0.01480000000000814</v>
      </c>
      <c r="G35" s="25">
        <f si="12" t="shared"/>
        <v>35.520000000019536</v>
      </c>
      <c r="H35" s="20">
        <f si="13" t="shared"/>
        <v>0.29540918163730517</v>
      </c>
      <c r="I35" s="26">
        <f si="14" t="shared"/>
        <v>0.95902952907571237</v>
      </c>
      <c r="J35" s="23">
        <f si="15" t="shared"/>
        <v>125.37674425490819</v>
      </c>
      <c r="K35" s="27">
        <v>6</v>
      </c>
      <c r="L35" s="28">
        <f si="16" t="shared"/>
        <v>12.078684417621213</v>
      </c>
      <c r="M35" s="21"/>
      <c r="N35" s="21"/>
    </row>
    <row ht="18" customHeight="1" r="36">
      <c r="A36" s="17" t="s">
        <v>44</v>
      </c>
      <c r="B36" s="35">
        <v>1776.7062800000001</v>
      </c>
      <c r="C36" s="22">
        <f si="9" t="shared"/>
        <v>0.047300000000177533</v>
      </c>
      <c r="D36" s="23">
        <f si="10" t="shared"/>
        <v>113.52000000042608</v>
      </c>
      <c r="E36" s="35">
        <v>212.16159999999999</v>
      </c>
      <c r="F36" s="24">
        <f si="11" t="shared"/>
        <v>0.013849999999990814</v>
      </c>
      <c r="G36" s="25">
        <f si="12" t="shared"/>
        <v>33.239999999977954</v>
      </c>
      <c r="H36" s="20">
        <f si="13" t="shared"/>
        <v>0.29281183932217403</v>
      </c>
      <c r="I36" s="26">
        <f si="14" t="shared"/>
        <v>0.95970404726872305</v>
      </c>
      <c r="J36" s="23">
        <f si="15" t="shared"/>
        <v>118.28646583652447</v>
      </c>
      <c r="K36" s="27">
        <v>6</v>
      </c>
      <c r="L36" s="28">
        <f si="16" t="shared"/>
        <v>11.3956132790486</v>
      </c>
      <c r="M36" s="21"/>
      <c r="N36" s="21"/>
    </row>
    <row ht="18" customHeight="1" r="37">
      <c r="A37" s="17" t="s">
        <v>45</v>
      </c>
      <c r="B37" s="17">
        <v>1776.7522300000001</v>
      </c>
      <c r="C37" s="22">
        <f si="9" t="shared"/>
        <v>0.045949999999947977</v>
      </c>
      <c r="D37" s="23">
        <f si="10" t="shared"/>
        <v>110.27999999987514</v>
      </c>
      <c r="E37" s="35">
        <v>212.17564999999999</v>
      </c>
      <c r="F37" s="24">
        <f si="11" t="shared"/>
        <v>0.014049999999997453</v>
      </c>
      <c r="G37" s="25">
        <f si="12" t="shared"/>
        <v>33.719999999993888</v>
      </c>
      <c r="H37" s="20">
        <f si="13" t="shared"/>
        <v>0.30576713819397955</v>
      </c>
      <c r="I37" s="26">
        <f si="14" t="shared"/>
        <v>0.95629500775028797</v>
      </c>
      <c r="J37" s="23">
        <f si="15" t="shared"/>
        <v>115.32006243482549</v>
      </c>
      <c r="K37" s="27">
        <v>6</v>
      </c>
      <c r="L37" s="28">
        <f si="16" t="shared"/>
        <v>11.109832604511126</v>
      </c>
      <c r="M37" s="21"/>
      <c r="N37" s="21"/>
    </row>
    <row ht="18" customHeight="1" r="38">
      <c r="A38" s="17" t="s">
        <v>46</v>
      </c>
      <c r="B38" s="17">
        <v>1776.79773</v>
      </c>
      <c r="C38" s="22">
        <f si="9" t="shared"/>
        <v>0.045499999999947249</v>
      </c>
      <c r="D38" s="23">
        <f si="10" t="shared"/>
        <v>109.1999999998734</v>
      </c>
      <c r="E38" s="35">
        <v>212.18969999999999</v>
      </c>
      <c r="F38" s="24">
        <f si="11" t="shared"/>
        <v>0.014049999999997453</v>
      </c>
      <c r="G38" s="25">
        <f si="12" t="shared"/>
        <v>33.719999999993888</v>
      </c>
      <c r="H38" s="20">
        <f si="13" t="shared"/>
        <v>0.30879120879151084</v>
      </c>
      <c r="I38" s="26">
        <f si="14" t="shared"/>
        <v>0.95548339742577804</v>
      </c>
      <c r="J38" s="23">
        <f si="15" t="shared"/>
        <v>114.28770012548131</v>
      </c>
      <c r="K38" s="27">
        <v>6</v>
      </c>
      <c r="L38" s="28">
        <f si="16" t="shared"/>
        <v>11.01037573463211</v>
      </c>
      <c r="M38" s="21"/>
      <c r="N38" s="21"/>
    </row>
    <row ht="18" customHeight="1" r="39">
      <c r="A39" s="17" t="s">
        <v>47</v>
      </c>
      <c r="B39" s="17">
        <v>1776.8480300000001</v>
      </c>
      <c r="C39" s="22">
        <f si="9" t="shared"/>
        <v>0.050300000000106593</v>
      </c>
      <c r="D39" s="23">
        <f si="10" t="shared"/>
        <v>120.72000000025582</v>
      </c>
      <c r="E39" s="35">
        <v>212.1968</v>
      </c>
      <c r="F39" s="24">
        <f si="11" t="shared"/>
        <v>0.0071000000000083219</v>
      </c>
      <c r="G39" s="25">
        <f si="12" t="shared"/>
        <v>17.040000000019973</v>
      </c>
      <c r="H39" s="20">
        <f si="13" t="shared"/>
        <v>0.14115308151080072</v>
      </c>
      <c r="I39" s="26">
        <f si="14" t="shared"/>
        <v>0.99018433948318818</v>
      </c>
      <c r="J39" s="23">
        <f si="15" t="shared"/>
        <v>121.91669286878826</v>
      </c>
      <c r="K39" s="27">
        <v>6</v>
      </c>
      <c r="L39" s="28">
        <f si="16" t="shared"/>
        <v>11.74534613379463</v>
      </c>
      <c r="M39" s="21"/>
      <c r="N39" s="21"/>
    </row>
    <row ht="18" customHeight="1" r="40">
      <c r="A40" s="17" t="s">
        <v>48</v>
      </c>
      <c r="B40" s="17">
        <v>1776.9010800000001</v>
      </c>
      <c r="C40" s="22">
        <f si="9" t="shared"/>
        <v>0.05304999999998472</v>
      </c>
      <c r="D40" s="23">
        <f si="10" t="shared"/>
        <v>127.31999999996333</v>
      </c>
      <c r="E40" s="35">
        <v>212.20445000000001</v>
      </c>
      <c r="F40" s="24">
        <f si="11" t="shared"/>
        <v>0.0076500000000123691</v>
      </c>
      <c r="G40" s="25">
        <f si="12" t="shared"/>
        <v>18.360000000029686</v>
      </c>
      <c r="H40" s="20">
        <f si="13" t="shared"/>
        <v>0.14420358152713614</v>
      </c>
      <c r="I40" s="26">
        <f si="14" t="shared"/>
        <v>0.98976206063566374</v>
      </c>
      <c r="J40" s="23">
        <f si="15" t="shared"/>
        <v>128.63697757640199</v>
      </c>
      <c r="K40" s="27">
        <v>6</v>
      </c>
      <c r="L40" s="28">
        <f si="16" t="shared"/>
        <v>12.392772406204433</v>
      </c>
      <c r="M40" s="21"/>
      <c r="N40" s="21"/>
    </row>
    <row ht="18" customHeight="1" r="41">
      <c r="A41" s="19" t="s">
        <v>49</v>
      </c>
      <c r="B41" s="17">
        <v>1776.9508800000001</v>
      </c>
      <c r="C41" s="22">
        <f si="9" t="shared"/>
        <v>0.049800000000004729</v>
      </c>
      <c r="D41" s="23">
        <f si="10" t="shared"/>
        <v>119.52000000001135</v>
      </c>
      <c r="E41" s="35">
        <v>212.21129999999999</v>
      </c>
      <c r="F41" s="24">
        <f si="11" t="shared"/>
        <v>0.0068499999999858119</v>
      </c>
      <c r="G41" s="25">
        <f si="12" t="shared"/>
        <v>16.439999999965949</v>
      </c>
      <c r="H41" s="20">
        <f si="13" t="shared"/>
        <v>0.13755020080291488</v>
      </c>
      <c r="I41" s="26">
        <f si="14" t="shared"/>
        <v>0.99067212730538823</v>
      </c>
      <c r="J41" s="23">
        <f si="15" t="shared"/>
        <v>120.64536460221584</v>
      </c>
      <c r="K41" s="27">
        <v>6</v>
      </c>
      <c r="L41" s="28">
        <f si="16" t="shared"/>
        <v>11.622867495396516</v>
      </c>
      <c r="M41" s="21"/>
      <c r="N41" s="21"/>
    </row>
    <row ht="18" customHeight="1" r="42">
      <c r="A42" s="29"/>
      <c r="B42" s="1"/>
      <c r="C42" s="1"/>
      <c r="D42" s="30">
        <f>SUM(D18:D41)</f>
        <v>2904.6000000002095</v>
      </c>
      <c r="E42" s="31"/>
      <c r="F42" s="32"/>
      <c r="G42" s="30">
        <f>SUM(G18:G41)</f>
        <v>783.83999999996377</v>
      </c>
      <c r="H42" s="32"/>
      <c r="I42" s="32"/>
      <c r="J42" s="30"/>
    </row>
    <row ht="12.75" customHeight="1" r="43">
      <c r="C43" s="1"/>
      <c r="D43" s="1"/>
      <c r="E43" s="1"/>
      <c r="G43" s="36"/>
      <c r="J43" s="1"/>
    </row>
    <row ht="12.75" customHeight="1" r="44">
      <c r="C44" s="1"/>
      <c r="D44" s="1"/>
      <c r="E44" s="1"/>
      <c r="J44" s="1"/>
    </row>
    <row ht="12.75" customHeight="1" r="45">
      <c r="C45" s="1"/>
      <c r="D45" s="1"/>
      <c r="E45" s="1"/>
      <c r="J45" s="1"/>
    </row>
    <row ht="12.75" customHeight="1" r="46">
      <c r="A46" s="33" t="s">
        <v>50</v>
      </c>
      <c r="B46" s="1"/>
      <c r="C46" s="1"/>
      <c r="D46" s="1"/>
      <c r="F46" s="33" t="s">
        <v>51</v>
      </c>
      <c r="G46" s="1"/>
      <c r="H46" s="1"/>
      <c r="J46" s="1"/>
      <c r="K46" s="1"/>
    </row>
    <row ht="12.75" customHeight="1" r="47">
      <c r="A47" s="1" t="s">
        <v>52</v>
      </c>
      <c r="B47" s="1"/>
      <c r="C47" s="1"/>
      <c r="D47" s="1"/>
      <c r="F47" s="1" t="s">
        <v>53</v>
      </c>
      <c r="G47" s="1"/>
      <c r="H47" s="1"/>
      <c r="J47" s="1"/>
      <c r="K47" s="1"/>
    </row>
    <row ht="12.75" customHeight="1" r="48">
      <c r="A48" s="1" t="s">
        <v>54</v>
      </c>
      <c r="B48" s="1"/>
      <c r="C48" s="1"/>
      <c r="D48" s="1"/>
      <c r="F48" s="1" t="s">
        <v>54</v>
      </c>
      <c r="G48" s="1"/>
      <c r="H48" s="1"/>
      <c r="J48" s="1"/>
      <c r="K48" s="1"/>
    </row>
    <row ht="12.75" customHeight="1" r="49">
      <c r="B49" s="1"/>
      <c r="C49" s="1"/>
      <c r="D49" s="1"/>
      <c r="G49" s="1"/>
      <c r="H49" s="1"/>
      <c r="J49" s="1"/>
      <c r="K49" s="1"/>
    </row>
    <row ht="12.75" customHeight="1" r="50">
      <c r="A50" s="33"/>
      <c r="B50" s="1"/>
      <c r="C50" s="1"/>
      <c r="D50" s="1"/>
      <c r="F50" s="33"/>
      <c r="G50" s="1"/>
      <c r="H50" s="1"/>
      <c r="I50" s="1"/>
      <c r="J50" s="1"/>
      <c r="K50" s="1"/>
    </row>
    <row ht="12.75" customHeight="1" r="51">
      <c r="A51" s="1" t="s">
        <v>55</v>
      </c>
      <c r="B51" s="1"/>
      <c r="C51" s="1"/>
      <c r="D51" s="1"/>
      <c r="H51" s="1"/>
      <c r="I51" s="1"/>
      <c r="J51" s="1"/>
      <c r="K51" s="1"/>
    </row>
    <row ht="12.75" customHeight="1" r="52">
      <c r="A52" s="1" t="s">
        <v>54</v>
      </c>
      <c r="B52" s="1"/>
      <c r="C52" s="1"/>
      <c r="D52" s="1"/>
      <c r="E52" s="1"/>
      <c r="H52" s="1"/>
      <c r="I52" s="1"/>
      <c r="J52" s="1"/>
      <c r="K52" s="1"/>
    </row>
    <row ht="12.75" customHeight="1" r="53"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56</v>
      </c>
      <c r="C55" s="4"/>
      <c r="D55" s="4"/>
      <c r="E55" s="1"/>
    </row>
    <row ht="12.75" customHeight="1" r="56">
      <c r="C56" s="4"/>
      <c r="D56" s="4"/>
      <c r="E56" s="1"/>
    </row>
    <row ht="12.75" customHeight="1" r="57">
      <c r="A57" s="1" t="s">
        <v>57</v>
      </c>
      <c r="C57" s="4"/>
      <c r="D57" s="4"/>
      <c r="E57" s="1"/>
      <c r="F57" s="1" t="s">
        <v>58</v>
      </c>
      <c r="J57" s="0" t="s">
        <v>59</v>
      </c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17" t="shared">B845-B844</f>
        <v>0</v>
      </c>
    </row>
    <row ht="12.75" customHeight="1" r="846">
      <c r="C846" s="34">
        <f si="17" t="shared"/>
        <v>0</v>
      </c>
    </row>
    <row ht="12.75" customHeight="1" r="847">
      <c r="C847" s="34">
        <f si="17" t="shared"/>
        <v>0</v>
      </c>
    </row>
    <row ht="12.75" customHeight="1" r="848">
      <c r="C848" s="34">
        <f si="17" t="shared"/>
        <v>0</v>
      </c>
    </row>
    <row ht="12.75" customHeight="1" r="849">
      <c r="C849" s="34">
        <f si="17" t="shared"/>
        <v>0</v>
      </c>
    </row>
    <row ht="12.75" customHeight="1" r="850">
      <c r="C850" s="34">
        <f si="17" t="shared"/>
        <v>0</v>
      </c>
    </row>
    <row ht="12.75" customHeight="1" r="851">
      <c r="C851" s="34">
        <f si="17" t="shared"/>
        <v>0</v>
      </c>
    </row>
    <row ht="12.75" customHeight="1" r="852">
      <c r="C852" s="34">
        <f si="17" t="shared"/>
        <v>0</v>
      </c>
    </row>
    <row ht="12.75" customHeight="1" r="853">
      <c r="C853" s="34">
        <f si="17" t="shared"/>
        <v>0</v>
      </c>
    </row>
    <row ht="12.75" customHeight="1" r="854">
      <c r="C854" s="34">
        <f si="17" t="shared"/>
        <v>0</v>
      </c>
    </row>
    <row ht="12.75" customHeight="1" r="855">
      <c r="C855" s="34">
        <f si="17" t="shared"/>
        <v>0</v>
      </c>
    </row>
    <row ht="12.75" customHeight="1" r="856">
      <c r="C856" s="34">
        <f si="17" t="shared"/>
        <v>0</v>
      </c>
    </row>
    <row ht="12.75" customHeight="1" r="857">
      <c r="C857" s="34">
        <f si="17" t="shared"/>
        <v>0</v>
      </c>
    </row>
    <row ht="12.75" customHeight="1" r="858">
      <c r="C858" s="34">
        <f si="17" t="shared"/>
        <v>0</v>
      </c>
    </row>
    <row ht="12.75" customHeight="1" r="859">
      <c r="C859" s="34">
        <f si="17" t="shared"/>
        <v>0</v>
      </c>
    </row>
    <row ht="12.75" customHeight="1" r="860">
      <c r="C860" s="34">
        <f si="17" t="shared"/>
        <v>0</v>
      </c>
    </row>
    <row ht="12.75" customHeight="1" r="861">
      <c r="C861" s="34">
        <f si="17" t="shared"/>
        <v>0</v>
      </c>
    </row>
    <row ht="12.75" customHeight="1" r="862">
      <c r="C862" s="34">
        <f si="17" t="shared"/>
        <v>0</v>
      </c>
    </row>
    <row ht="12.75" customHeight="1" r="863">
      <c r="C863" s="34">
        <f si="17" t="shared"/>
        <v>0</v>
      </c>
    </row>
    <row ht="12.75" customHeight="1" r="864">
      <c r="C864" s="34">
        <f si="17" t="shared"/>
        <v>0</v>
      </c>
    </row>
    <row ht="12.75" customHeight="1" r="865">
      <c r="C865" s="34">
        <f si="17" t="shared"/>
        <v>0</v>
      </c>
    </row>
    <row ht="12.75" customHeight="1" r="866">
      <c r="C866" s="34">
        <f si="17" t="shared"/>
        <v>0</v>
      </c>
    </row>
    <row ht="12.75" customHeight="1" r="867">
      <c r="C867" s="34">
        <f si="17" t="shared"/>
        <v>0</v>
      </c>
    </row>
    <row ht="12.75" customHeight="1" r="868">
      <c r="C868" s="34">
        <f si="17" t="shared"/>
        <v>0</v>
      </c>
    </row>
    <row ht="12.75" customHeight="1" r="869">
      <c r="C869" s="34">
        <f si="17" t="shared"/>
        <v>0</v>
      </c>
    </row>
    <row ht="12.75" customHeight="1" r="870">
      <c r="C870" s="34">
        <f si="17" t="shared"/>
        <v>0</v>
      </c>
    </row>
    <row ht="12.75" customHeight="1" r="871">
      <c r="C871" s="34">
        <f si="17" t="shared"/>
        <v>0</v>
      </c>
    </row>
    <row ht="12.75" customHeight="1" r="872">
      <c r="C872" s="34">
        <f si="17" t="shared"/>
        <v>0</v>
      </c>
    </row>
    <row ht="12.75" customHeight="1" r="873">
      <c r="C873" s="34">
        <f si="17" t="shared"/>
        <v>0</v>
      </c>
    </row>
    <row ht="12.75" customHeight="1" r="874">
      <c r="C874" s="34">
        <f si="17" t="shared"/>
        <v>0</v>
      </c>
    </row>
    <row ht="12.75" customHeight="1" r="875">
      <c r="C875" s="34">
        <f si="17" t="shared"/>
        <v>0</v>
      </c>
    </row>
    <row ht="12.75" customHeight="1" r="876">
      <c r="C876" s="34">
        <f si="17" t="shared"/>
        <v>0</v>
      </c>
    </row>
    <row ht="12.75" customHeight="1" r="877">
      <c r="C877" s="34">
        <f si="17" t="shared"/>
        <v>0</v>
      </c>
    </row>
    <row ht="12.75" customHeight="1" r="878">
      <c r="C878" s="34">
        <f si="17" t="shared"/>
        <v>0</v>
      </c>
    </row>
    <row ht="12.75" customHeight="1" r="879">
      <c r="C879" s="34">
        <f si="17" t="shared"/>
        <v>0</v>
      </c>
    </row>
    <row ht="12.75" customHeight="1" r="880">
      <c r="C880" s="34">
        <f si="17" t="shared"/>
        <v>0</v>
      </c>
    </row>
    <row ht="12.75" customHeight="1" r="881">
      <c r="C881" s="34">
        <f si="17" t="shared"/>
        <v>0</v>
      </c>
    </row>
    <row ht="12.75" customHeight="1" r="882">
      <c r="C882" s="34">
        <f si="17" t="shared"/>
        <v>0</v>
      </c>
    </row>
    <row ht="12.75" customHeight="1" r="883">
      <c r="C883" s="34">
        <f si="17" t="shared"/>
        <v>0</v>
      </c>
    </row>
    <row ht="12.75" customHeight="1" r="884">
      <c r="C884" s="34">
        <f si="17" t="shared"/>
        <v>0</v>
      </c>
    </row>
    <row ht="12.75" customHeight="1" r="885">
      <c r="C885" s="34">
        <f si="17" t="shared"/>
        <v>0</v>
      </c>
    </row>
    <row ht="12.75" customHeight="1" r="886">
      <c r="C886" s="34">
        <f si="17" t="shared"/>
        <v>0</v>
      </c>
    </row>
    <row ht="12.75" customHeight="1" r="887">
      <c r="C887" s="34">
        <f si="17" t="shared"/>
        <v>0</v>
      </c>
    </row>
    <row ht="12.75" customHeight="1" r="888">
      <c r="C888" s="34">
        <f si="17" t="shared"/>
        <v>0</v>
      </c>
    </row>
    <row ht="12.75" customHeight="1" r="889">
      <c r="C889" s="34">
        <f si="17" t="shared"/>
        <v>0</v>
      </c>
    </row>
    <row ht="12.75" customHeight="1" r="890">
      <c r="C890" s="34">
        <f si="17" t="shared"/>
        <v>0</v>
      </c>
    </row>
    <row ht="12.75" customHeight="1" r="891">
      <c r="C891" s="34">
        <f si="17" t="shared"/>
        <v>0</v>
      </c>
    </row>
    <row ht="12.75" customHeight="1" r="892">
      <c r="C892" s="34">
        <f si="17" t="shared"/>
        <v>0</v>
      </c>
    </row>
    <row ht="12.75" customHeight="1" r="893">
      <c r="C893" s="34">
        <f si="17" t="shared"/>
        <v>0</v>
      </c>
    </row>
    <row ht="12.75" customHeight="1" r="894">
      <c r="C894" s="34">
        <f si="17" t="shared"/>
        <v>0</v>
      </c>
    </row>
    <row ht="12.75" customHeight="1" r="895">
      <c r="C895" s="34">
        <f si="17" t="shared"/>
        <v>0</v>
      </c>
    </row>
    <row ht="12.75" customHeight="1" r="896">
      <c r="C896" s="34">
        <f si="17" t="shared"/>
        <v>0</v>
      </c>
    </row>
    <row ht="12.75" customHeight="1" r="897">
      <c r="C897" s="34">
        <f si="17" t="shared"/>
        <v>0</v>
      </c>
    </row>
    <row ht="12.75" customHeight="1" r="898">
      <c r="C898" s="34">
        <f si="17" t="shared"/>
        <v>0</v>
      </c>
    </row>
    <row ht="12.75" customHeight="1" r="899">
      <c r="C899" s="34">
        <f si="17" t="shared"/>
        <v>0</v>
      </c>
    </row>
    <row ht="12.75" customHeight="1" r="900">
      <c r="C900" s="34">
        <f si="17" t="shared"/>
        <v>0</v>
      </c>
    </row>
    <row ht="12.75" customHeight="1" r="901">
      <c r="C901" s="34">
        <f si="17" t="shared"/>
        <v>0</v>
      </c>
    </row>
    <row ht="12.75" customHeight="1" r="902">
      <c r="C902" s="34">
        <f si="17" t="shared"/>
        <v>0</v>
      </c>
    </row>
    <row ht="12.75" customHeight="1" r="903">
      <c r="C903" s="34">
        <f si="17" t="shared"/>
        <v>0</v>
      </c>
    </row>
    <row ht="12.75" customHeight="1" r="904">
      <c r="C904" s="34">
        <f si="17" t="shared"/>
        <v>0</v>
      </c>
    </row>
  </sheetData>
  <mergeCells count="13">
    <mergeCell ref="F10:G10"/>
    <mergeCell ref="E11:J11"/>
    <mergeCell ref="E12:J12"/>
    <mergeCell ref="E13:J13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78740199999999982" right="0.78740199999999982" top="1.0629920000000002" bottom="1.0629920000000002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60">
      <selection activeCell="D13" activeCellId="0" sqref="D13"/>
    </sheetView>
  </sheetViews>
  <sheetFormatPr customHeight="1" defaultColWidth="8" defaultRowHeight="12.75"/>
  <cols>
    <col customWidth="1" min="1" max="1" style="1" width="7.5703100000000001"/>
    <col customWidth="1" min="2" max="2" style="1" width="12.5703"/>
    <col customWidth="1" min="3" max="3" style="1" width="9"/>
    <col customWidth="1" min="4" max="4" style="1" width="10.425800000000001"/>
    <col customWidth="1" min="5" max="5" style="1" width="11.140599999999999"/>
    <col customWidth="1" min="6" max="7" style="1" width="9.1406200000000002"/>
    <col customWidth="1" min="8" max="8" style="1" width="7"/>
    <col customWidth="1" min="9" max="9" style="1" width="5.8554700000000004"/>
    <col customWidth="1" min="10" max="10" width="9.4257799999999996"/>
    <col customWidth="1" min="11" max="11" width="9.8554700000000004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I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63</v>
      </c>
      <c r="C6" s="2"/>
      <c r="D6" s="2"/>
      <c r="E6" s="2"/>
      <c r="F6" s="2"/>
      <c r="G6" s="2"/>
      <c r="H6" s="2"/>
      <c r="I6" s="2"/>
      <c r="J6" s="1"/>
    </row>
    <row ht="12.949999999999999" customHeight="1" r="7">
      <c r="A7" s="2"/>
      <c r="B7" s="2" t="s">
        <v>64</v>
      </c>
      <c r="C7" s="2"/>
      <c r="D7" s="2"/>
      <c r="E7" s="2"/>
      <c r="F7" s="2"/>
      <c r="G7" s="2"/>
      <c r="H7" s="2"/>
      <c r="I7" s="2"/>
      <c r="J7" s="1"/>
    </row>
    <row ht="12.75" customHeight="1" r="8">
      <c r="A8" s="4"/>
      <c r="B8" s="37" t="s">
        <v>65</v>
      </c>
      <c r="C8" s="4"/>
      <c r="D8" s="4"/>
      <c r="E8" s="4"/>
      <c r="F8" s="4"/>
      <c r="G8" s="4"/>
      <c r="H8" s="2"/>
      <c r="I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I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2" t="s">
        <v>5</v>
      </c>
      <c r="F11" s="2"/>
      <c r="G11" s="2"/>
      <c r="H11" s="2"/>
      <c r="I11" s="2"/>
      <c r="J11" s="2"/>
      <c r="K11" s="1"/>
    </row>
    <row ht="12.75" customHeight="1" r="12">
      <c r="A12" s="4"/>
      <c r="B12" s="2"/>
      <c r="C12" s="4"/>
      <c r="D12" s="4"/>
      <c r="E12" s="2" t="s">
        <v>6</v>
      </c>
      <c r="F12" s="2"/>
      <c r="G12" s="2"/>
      <c r="H12" s="2"/>
      <c r="I12" s="2"/>
      <c r="J12" s="2"/>
      <c r="K12" s="1"/>
    </row>
    <row ht="12.75" customHeight="1" r="13">
      <c r="A13" s="4"/>
      <c r="B13" s="2"/>
      <c r="C13" s="4"/>
      <c r="D13" s="4"/>
      <c r="E13" s="2" t="s">
        <v>66</v>
      </c>
      <c r="F13" s="2"/>
      <c r="G13" s="2"/>
      <c r="H13" s="2"/>
      <c r="I13" s="2"/>
      <c r="J13" s="2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25.5" customHeight="1" r="15">
      <c r="A15" s="8" t="s">
        <v>8</v>
      </c>
      <c r="B15" s="9" t="s">
        <v>67</v>
      </c>
      <c r="C15" s="9"/>
      <c r="D15" s="9"/>
      <c r="E15" s="10" t="s">
        <v>68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35">
        <v>2735.2719000000002</v>
      </c>
      <c r="C17" s="17"/>
      <c r="D17" s="17"/>
      <c r="E17" s="35">
        <v>1580.50308</v>
      </c>
      <c r="F17" s="17"/>
      <c r="G17" s="17"/>
      <c r="H17" s="38"/>
      <c r="I17" s="39"/>
      <c r="J17" s="38"/>
      <c r="K17" s="21"/>
      <c r="L17" s="21"/>
      <c r="M17" s="21"/>
      <c r="N17" s="21"/>
    </row>
    <row ht="18" customHeight="1" r="18">
      <c r="A18" s="17" t="s">
        <v>26</v>
      </c>
      <c r="B18" s="35">
        <v>2735.3175000000001</v>
      </c>
      <c r="C18" s="22">
        <f ref="C18:C41" si="18" t="shared">B18-B17</f>
        <v>0.045599999999922147</v>
      </c>
      <c r="D18" s="23">
        <f ref="D18:D41" si="19" t="shared">C18*2400</f>
        <v>109.43999999981315</v>
      </c>
      <c r="E18" s="17">
        <v>1580.5334800000001</v>
      </c>
      <c r="F18" s="24">
        <f ref="F18:F41" si="20" t="shared">E18-E17</f>
        <v>0.030400000000099681</v>
      </c>
      <c r="G18" s="23">
        <f ref="G18:G41" si="21" t="shared">F18*2400</f>
        <v>72.960000000239233</v>
      </c>
      <c r="H18" s="20">
        <f ref="H18:H41" si="22" t="shared">G18/D18</f>
        <v>0.66666666666999086</v>
      </c>
      <c r="I18" s="26">
        <f ref="I18:I41" si="23" t="shared">1/SQRT(1+H18*H18)</f>
        <v>0.83205029433656719</v>
      </c>
      <c r="J18" s="25">
        <f ref="J18:J41" si="24" t="shared">SQRT(D18*D18+G18*G18)</f>
        <v>131.53051052890356</v>
      </c>
      <c r="K18" s="21">
        <v>6</v>
      </c>
      <c r="L18" s="28">
        <f ref="L18:L41" si="25" t="shared">D18/I18/K18/1.73</f>
        <v>12.671532806252753</v>
      </c>
      <c r="M18" s="21"/>
      <c r="N18" s="21"/>
    </row>
    <row ht="18" customHeight="1" r="19">
      <c r="A19" s="17" t="s">
        <v>27</v>
      </c>
      <c r="B19" s="35">
        <v>2735.3627999999999</v>
      </c>
      <c r="C19" s="24">
        <f si="18" t="shared"/>
        <v>0.04529999999977008</v>
      </c>
      <c r="D19" s="23">
        <f si="19" t="shared"/>
        <v>108.71999999944819</v>
      </c>
      <c r="E19" s="17">
        <v>1580.56348</v>
      </c>
      <c r="F19" s="24">
        <f si="20" t="shared"/>
        <v>0.029999999999972715</v>
      </c>
      <c r="G19" s="23">
        <f si="21" t="shared"/>
        <v>71.999999999934516</v>
      </c>
      <c r="H19" s="20">
        <f si="22" t="shared"/>
        <v>0.66225165563189803</v>
      </c>
      <c r="I19" s="26">
        <f si="23" t="shared"/>
        <v>0.83374531242870076</v>
      </c>
      <c r="J19" s="25">
        <f si="24" t="shared"/>
        <v>130.39953374100151</v>
      </c>
      <c r="K19" s="21">
        <v>6</v>
      </c>
      <c r="L19" s="28">
        <f si="25" t="shared"/>
        <v>12.562575504913436</v>
      </c>
      <c r="M19" s="21"/>
      <c r="N19" s="21"/>
    </row>
    <row ht="18" customHeight="1" r="20">
      <c r="A20" s="17" t="s">
        <v>28</v>
      </c>
      <c r="B20" s="35">
        <v>2735.4074999999998</v>
      </c>
      <c r="C20" s="24">
        <f si="18" t="shared"/>
        <v>0.044699999999920692</v>
      </c>
      <c r="D20" s="23">
        <f si="19" t="shared"/>
        <v>107.27999999980966</v>
      </c>
      <c r="E20" s="17">
        <v>1580.5937300000001</v>
      </c>
      <c r="F20" s="24">
        <f si="20" t="shared"/>
        <v>0.030250000000023647</v>
      </c>
      <c r="G20" s="23">
        <f si="21" t="shared"/>
        <v>72.600000000056752</v>
      </c>
      <c r="H20" s="20">
        <f si="22" t="shared"/>
        <v>0.67673378076235613</v>
      </c>
      <c r="I20" s="26">
        <f si="23" t="shared"/>
        <v>0.82818224021247799</v>
      </c>
      <c r="J20" s="25">
        <f si="24" t="shared"/>
        <v>129.53670676672078</v>
      </c>
      <c r="K20" s="21">
        <v>6</v>
      </c>
      <c r="L20" s="28">
        <f si="25" t="shared"/>
        <v>12.479451518951903</v>
      </c>
      <c r="M20" s="21"/>
      <c r="N20" s="21"/>
    </row>
    <row ht="18" customHeight="1" r="21">
      <c r="A21" s="17" t="s">
        <v>29</v>
      </c>
      <c r="B21" s="35">
        <v>2735.4524000000001</v>
      </c>
      <c r="C21" s="24">
        <f si="18" t="shared"/>
        <v>0.044900000000325235</v>
      </c>
      <c r="D21" s="23">
        <f si="19" t="shared"/>
        <v>107.76000000078056</v>
      </c>
      <c r="E21" s="17">
        <v>1580.6236799999999</v>
      </c>
      <c r="F21" s="24">
        <f si="20" t="shared"/>
        <v>0.029949999999871579</v>
      </c>
      <c r="G21" s="23">
        <f si="21" t="shared"/>
        <v>71.87999999969179</v>
      </c>
      <c r="H21" s="20">
        <f si="22" t="shared"/>
        <v>0.66703786190767567</v>
      </c>
      <c r="I21" s="26">
        <f si="23" t="shared"/>
        <v>0.83190774370608767</v>
      </c>
      <c r="J21" s="25">
        <f si="24" t="shared"/>
        <v>129.53359409868901</v>
      </c>
      <c r="K21" s="21">
        <v>6</v>
      </c>
      <c r="L21" s="28">
        <f si="25" t="shared"/>
        <v>12.479151647272545</v>
      </c>
      <c r="M21" s="21"/>
      <c r="N21" s="21"/>
    </row>
    <row ht="18" customHeight="1" r="22">
      <c r="A22" s="17" t="s">
        <v>30</v>
      </c>
      <c r="B22" s="35">
        <v>2735.49935</v>
      </c>
      <c r="C22" s="24">
        <f si="18" t="shared"/>
        <v>0.04694999999992433</v>
      </c>
      <c r="D22" s="23">
        <f si="19" t="shared"/>
        <v>112.67999999981839</v>
      </c>
      <c r="E22" s="17">
        <v>1580.65508</v>
      </c>
      <c r="F22" s="24">
        <f si="20" t="shared"/>
        <v>0.031400000000076034</v>
      </c>
      <c r="G22" s="23">
        <f si="21" t="shared"/>
        <v>75.360000000182481</v>
      </c>
      <c r="H22" s="20">
        <f si="22" t="shared"/>
        <v>0.66879659212197318</v>
      </c>
      <c r="I22" s="26">
        <f si="23" t="shared"/>
        <v>0.83123225488700092</v>
      </c>
      <c r="J22" s="25">
        <f si="24" t="shared"/>
        <v>135.55778103814836</v>
      </c>
      <c r="K22" s="21">
        <v>6</v>
      </c>
      <c r="L22" s="28">
        <f si="25" t="shared"/>
        <v>13.059516477663619</v>
      </c>
      <c r="M22" s="21"/>
      <c r="N22" s="21"/>
    </row>
    <row ht="18" customHeight="1" r="23">
      <c r="A23" s="17" t="s">
        <v>31</v>
      </c>
      <c r="B23" s="35">
        <v>2735.5493000000001</v>
      </c>
      <c r="C23" s="24">
        <f si="18" t="shared"/>
        <v>0.049950000000080763</v>
      </c>
      <c r="D23" s="23">
        <f si="19" t="shared"/>
        <v>119.88000000019383</v>
      </c>
      <c r="E23" s="17">
        <v>1580.68813</v>
      </c>
      <c r="F23" s="24">
        <f si="20" t="shared"/>
        <v>0.03305000000000291</v>
      </c>
      <c r="G23" s="23">
        <f si="21" t="shared"/>
        <v>79.320000000006985</v>
      </c>
      <c r="H23" s="20">
        <f si="22" t="shared"/>
        <v>0.6616616616606501</v>
      </c>
      <c r="I23" s="26">
        <f si="23" t="shared"/>
        <v>0.8339717530013484</v>
      </c>
      <c r="J23" s="25">
        <f si="24" t="shared"/>
        <v>143.74587576708967</v>
      </c>
      <c r="K23" s="21">
        <v>6</v>
      </c>
      <c r="L23" s="28">
        <f si="25" t="shared"/>
        <v>13.848350266578967</v>
      </c>
      <c r="M23" s="21"/>
      <c r="N23" s="21"/>
    </row>
    <row ht="18" customHeight="1" r="24">
      <c r="A24" s="17" t="s">
        <v>32</v>
      </c>
      <c r="B24" s="35">
        <v>2735.6415000000002</v>
      </c>
      <c r="C24" s="24">
        <f si="18" t="shared"/>
        <v>0.092200000000048021</v>
      </c>
      <c r="D24" s="23">
        <f si="19" t="shared"/>
        <v>221.28000000011525</v>
      </c>
      <c r="E24" s="17">
        <v>1580.74873</v>
      </c>
      <c r="F24" s="24">
        <f si="20" t="shared"/>
        <v>0.060600000000022192</v>
      </c>
      <c r="G24" s="23">
        <f si="21" t="shared"/>
        <v>145.44000000005326</v>
      </c>
      <c r="H24" s="20">
        <f si="22" t="shared"/>
        <v>0.65726681127972486</v>
      </c>
      <c r="I24" s="26">
        <f si="23" t="shared"/>
        <v>0.83565793693330181</v>
      </c>
      <c r="J24" s="25">
        <f si="24" t="shared"/>
        <v>264.79734137650723</v>
      </c>
      <c r="K24" s="21">
        <v>6</v>
      </c>
      <c r="L24" s="28">
        <f si="25" t="shared"/>
        <v>25.510341173073915</v>
      </c>
      <c r="M24" s="21"/>
      <c r="N24" s="21"/>
    </row>
    <row ht="18" customHeight="1" r="25">
      <c r="A25" s="17" t="s">
        <v>33</v>
      </c>
      <c r="B25" s="35">
        <v>2735.7435999999998</v>
      </c>
      <c r="C25" s="24">
        <f si="18" t="shared"/>
        <v>0.10209999999960928</v>
      </c>
      <c r="D25" s="23">
        <f si="19" t="shared"/>
        <v>245.03999999906227</v>
      </c>
      <c r="E25" s="17">
        <v>1580.81303</v>
      </c>
      <c r="F25" s="24">
        <f si="20" t="shared"/>
        <v>0.06430000000000291</v>
      </c>
      <c r="G25" s="23">
        <f si="21" t="shared"/>
        <v>154.32000000000698</v>
      </c>
      <c r="H25" s="20">
        <f si="22" t="shared"/>
        <v>0.62977473065865797</v>
      </c>
      <c r="I25" s="26">
        <f si="23" t="shared"/>
        <v>0.84617747542268251</v>
      </c>
      <c r="J25" s="25">
        <f si="24" t="shared"/>
        <v>289.58464047587643</v>
      </c>
      <c r="K25" s="21">
        <v>6</v>
      </c>
      <c r="L25" s="28">
        <f si="25" t="shared"/>
        <v>27.898327598832026</v>
      </c>
      <c r="M25" s="21"/>
      <c r="N25" s="21"/>
    </row>
    <row ht="18" customHeight="1" r="26">
      <c r="A26" s="17" t="s">
        <v>34</v>
      </c>
      <c r="B26" s="35">
        <v>2735.8462</v>
      </c>
      <c r="C26" s="24">
        <f si="18" t="shared"/>
        <v>0.10260000000016589</v>
      </c>
      <c r="D26" s="23">
        <f si="19" t="shared"/>
        <v>246.24000000039814</v>
      </c>
      <c r="E26" s="17">
        <v>1580.8787299999999</v>
      </c>
      <c r="F26" s="24">
        <f si="20" t="shared"/>
        <v>0.065699999999878855</v>
      </c>
      <c r="G26" s="23">
        <f si="21" t="shared"/>
        <v>157.67999999970925</v>
      </c>
      <c r="H26" s="20">
        <f si="22" t="shared"/>
        <v>0.64035087719076633</v>
      </c>
      <c r="I26" s="26">
        <f si="23" t="shared"/>
        <v>0.84213721487540183</v>
      </c>
      <c r="J26" s="25">
        <f si="24" t="shared"/>
        <v>292.39890560688559</v>
      </c>
      <c r="K26" s="21">
        <v>6</v>
      </c>
      <c r="L26" s="28">
        <f si="25" t="shared"/>
        <v>28.16945140721441</v>
      </c>
      <c r="M26" s="21"/>
      <c r="N26" s="21"/>
    </row>
    <row ht="18" customHeight="1" r="27">
      <c r="A27" s="17" t="s">
        <v>35</v>
      </c>
      <c r="B27" s="35">
        <v>2735.95165</v>
      </c>
      <c r="C27" s="24">
        <f si="18" t="shared"/>
        <v>0.10545000000001892</v>
      </c>
      <c r="D27" s="23">
        <f si="19" t="shared"/>
        <v>253.0800000000454</v>
      </c>
      <c r="E27" s="17">
        <v>1580.94418</v>
      </c>
      <c r="F27" s="24">
        <f si="20" t="shared"/>
        <v>0.065450000000055297</v>
      </c>
      <c r="G27" s="23">
        <f si="21" t="shared"/>
        <v>157.08000000013271</v>
      </c>
      <c r="H27" s="20">
        <f si="22" t="shared"/>
        <v>0.62067330488424421</v>
      </c>
      <c r="I27" s="26">
        <f si="23" t="shared"/>
        <v>0.84964639069246173</v>
      </c>
      <c r="J27" s="25">
        <f si="24" t="shared"/>
        <v>297.86509161038771</v>
      </c>
      <c r="K27" s="21">
        <v>6</v>
      </c>
      <c r="L27" s="28">
        <f si="25" t="shared"/>
        <v>28.696058922002667</v>
      </c>
      <c r="M27" s="21"/>
      <c r="N27" s="21"/>
    </row>
    <row ht="18" customHeight="1" r="28">
      <c r="A28" s="17" t="s">
        <v>36</v>
      </c>
      <c r="B28" s="35">
        <v>2736.05285</v>
      </c>
      <c r="C28" s="24">
        <f si="18" t="shared"/>
        <v>0.10120000000006257</v>
      </c>
      <c r="D28" s="23">
        <f si="19" t="shared"/>
        <v>242.88000000015018</v>
      </c>
      <c r="E28" s="17">
        <v>1581.00793</v>
      </c>
      <c r="F28" s="24">
        <f si="20" t="shared"/>
        <v>0.063750000000027285</v>
      </c>
      <c r="G28" s="23">
        <f si="21" t="shared"/>
        <v>153.00000000006548</v>
      </c>
      <c r="H28" s="20">
        <f si="22" t="shared"/>
        <v>0.62994071146233066</v>
      </c>
      <c r="I28" s="26">
        <f si="23" t="shared"/>
        <v>0.84611414156501796</v>
      </c>
      <c r="J28" s="25">
        <f si="24" t="shared"/>
        <v>287.05346958379198</v>
      </c>
      <c r="K28" s="21">
        <v>6</v>
      </c>
      <c r="L28" s="28">
        <f si="25" t="shared"/>
        <v>27.65447683851561</v>
      </c>
      <c r="M28" s="21"/>
      <c r="N28" s="21"/>
    </row>
    <row ht="18" customHeight="1" r="29">
      <c r="A29" s="17" t="s">
        <v>37</v>
      </c>
      <c r="B29" s="35">
        <v>2736.1564499999999</v>
      </c>
      <c r="C29" s="24">
        <f si="18" t="shared"/>
        <v>0.10359999999991487</v>
      </c>
      <c r="D29" s="23">
        <f si="19" t="shared"/>
        <v>248.63999999979569</v>
      </c>
      <c r="E29" s="17">
        <v>1581.0710300000001</v>
      </c>
      <c r="F29" s="24">
        <f si="20" t="shared"/>
        <v>0.063100000000076761</v>
      </c>
      <c r="G29" s="23">
        <f si="21" t="shared"/>
        <v>151.44000000018423</v>
      </c>
      <c r="H29" s="20">
        <f si="22" t="shared"/>
        <v>0.60907335907460047</v>
      </c>
      <c r="I29" s="26">
        <f si="23" t="shared"/>
        <v>0.85405525203404153</v>
      </c>
      <c r="J29" s="25">
        <f si="24" t="shared"/>
        <v>291.12870555813316</v>
      </c>
      <c r="K29" s="21">
        <v>6</v>
      </c>
      <c r="L29" s="28">
        <f si="25" t="shared"/>
        <v>28.047081460321113</v>
      </c>
      <c r="M29" s="21"/>
      <c r="N29" s="21"/>
    </row>
    <row ht="18" customHeight="1" r="30">
      <c r="A30" s="17" t="s">
        <v>38</v>
      </c>
      <c r="B30" s="35">
        <v>2736.2510499999999</v>
      </c>
      <c r="C30" s="24">
        <f si="18" t="shared"/>
        <v>0.094599999999900319</v>
      </c>
      <c r="D30" s="23">
        <f si="19" t="shared"/>
        <v>227.03999999976077</v>
      </c>
      <c r="E30" s="17">
        <v>1581.12778</v>
      </c>
      <c r="F30" s="24">
        <f si="20" t="shared"/>
        <v>0.056749999999965439</v>
      </c>
      <c r="G30" s="23">
        <f si="21" t="shared"/>
        <v>136.19999999991705</v>
      </c>
      <c r="H30" s="20">
        <f si="22" t="shared"/>
        <v>0.59989429175502362</v>
      </c>
      <c r="I30" s="26">
        <f si="23" t="shared"/>
        <v>0.85753291501887874</v>
      </c>
      <c r="J30" s="25">
        <f si="24" t="shared"/>
        <v>264.75951654259529</v>
      </c>
      <c r="K30" s="21">
        <v>6</v>
      </c>
      <c r="L30" s="28">
        <f si="25" t="shared"/>
        <v>25.506697162099737</v>
      </c>
      <c r="M30" s="21"/>
      <c r="N30" s="21"/>
    </row>
    <row ht="18" customHeight="1" r="31">
      <c r="A31" s="17" t="s">
        <v>39</v>
      </c>
      <c r="B31" s="35">
        <v>2736.3456000000001</v>
      </c>
      <c r="C31" s="24">
        <f si="18" t="shared"/>
        <v>0.094550000000253931</v>
      </c>
      <c r="D31" s="23">
        <f si="19" t="shared"/>
        <v>226.92000000060943</v>
      </c>
      <c r="E31" s="17">
        <v>1581.18373</v>
      </c>
      <c r="F31" s="24">
        <f si="20" t="shared"/>
        <v>0.055949999999938882</v>
      </c>
      <c r="G31" s="23">
        <f si="21" t="shared"/>
        <v>134.27999999985332</v>
      </c>
      <c r="H31" s="20">
        <f si="22" t="shared"/>
        <v>0.59175039661331164</v>
      </c>
      <c r="I31" s="26">
        <f si="23" t="shared"/>
        <v>0.86060924894289093</v>
      </c>
      <c r="J31" s="25">
        <f si="24" t="shared"/>
        <v>263.67367104099947</v>
      </c>
      <c r="K31" s="21">
        <v>6</v>
      </c>
      <c r="L31" s="28">
        <f si="25" t="shared"/>
        <v>25.402087768882414</v>
      </c>
      <c r="M31" s="21"/>
      <c r="N31" s="21"/>
    </row>
    <row ht="18" customHeight="1" r="32">
      <c r="A32" s="17" t="s">
        <v>40</v>
      </c>
      <c r="B32" s="35">
        <v>2736.4373000000001</v>
      </c>
      <c r="C32" s="24">
        <f si="18" t="shared"/>
        <v>0.091699999999946158</v>
      </c>
      <c r="D32" s="23">
        <f si="19" t="shared"/>
        <v>220.07999999987078</v>
      </c>
      <c r="E32" s="17">
        <v>1581.2391299999999</v>
      </c>
      <c r="F32" s="24">
        <f si="20" t="shared"/>
        <v>0.055399999999963256</v>
      </c>
      <c r="G32" s="23">
        <f si="21" t="shared"/>
        <v>132.95999999991182</v>
      </c>
      <c r="H32" s="20">
        <f si="22" t="shared"/>
        <v>0.60414394765535206</v>
      </c>
      <c r="I32" s="26">
        <f si="23" t="shared"/>
        <v>0.85592414865858302</v>
      </c>
      <c r="J32" s="25">
        <f si="24" t="shared"/>
        <v>257.12558799139316</v>
      </c>
      <c r="K32" s="21">
        <v>6</v>
      </c>
      <c r="L32" s="28">
        <f si="25" t="shared"/>
        <v>24.771251251579304</v>
      </c>
      <c r="M32" s="21"/>
      <c r="N32" s="21"/>
    </row>
    <row ht="18" customHeight="1" r="33">
      <c r="A33" s="17" t="s">
        <v>41</v>
      </c>
      <c r="B33" s="35">
        <v>2736.5253499999999</v>
      </c>
      <c r="C33" s="24">
        <f si="18" t="shared"/>
        <v>0.088049999999839201</v>
      </c>
      <c r="D33" s="23">
        <f si="19" t="shared"/>
        <v>211.31999999961408</v>
      </c>
      <c r="E33" s="17">
        <v>1581.29393</v>
      </c>
      <c r="F33" s="24">
        <f si="20" t="shared"/>
        <v>0.054800000000113869</v>
      </c>
      <c r="G33" s="23">
        <f si="21" t="shared"/>
        <v>131.52000000027328</v>
      </c>
      <c r="H33" s="20">
        <f si="22" t="shared"/>
        <v>0.62237365133689893</v>
      </c>
      <c r="I33" s="26">
        <f si="23" t="shared"/>
        <v>0.84899893065641052</v>
      </c>
      <c r="J33" s="25">
        <f si="24" t="shared"/>
        <v>248.90490714308706</v>
      </c>
      <c r="K33" s="21">
        <v>6</v>
      </c>
      <c r="L33" s="28">
        <f si="25" t="shared"/>
        <v>23.979278144806081</v>
      </c>
      <c r="M33" s="21"/>
      <c r="N33" s="21"/>
    </row>
    <row ht="18" customHeight="1" r="34">
      <c r="A34" s="17" t="s">
        <v>42</v>
      </c>
      <c r="B34" s="35">
        <v>2736.6062499999998</v>
      </c>
      <c r="C34" s="24">
        <f si="18" t="shared"/>
        <v>0.080899999999928696</v>
      </c>
      <c r="D34" s="23">
        <f si="19" t="shared"/>
        <v>194.15999999982887</v>
      </c>
      <c r="E34" s="17">
        <v>1581.3448800000001</v>
      </c>
      <c r="F34" s="24">
        <f si="20" t="shared"/>
        <v>0.050950000000057116</v>
      </c>
      <c r="G34" s="23">
        <f si="21" t="shared"/>
        <v>122.28000000013708</v>
      </c>
      <c r="H34" s="20">
        <f si="22" t="shared"/>
        <v>0.6297898640309274</v>
      </c>
      <c r="I34" s="26">
        <f si="23" t="shared"/>
        <v>0.84617170103284312</v>
      </c>
      <c r="J34" s="25">
        <f si="24" t="shared"/>
        <v>229.45697635933206</v>
      </c>
      <c r="K34" s="21">
        <v>6</v>
      </c>
      <c r="L34" s="28">
        <f si="25" t="shared"/>
        <v>22.105681730186134</v>
      </c>
      <c r="M34" s="21"/>
      <c r="N34" s="21"/>
    </row>
    <row ht="18" customHeight="1" r="35">
      <c r="A35" s="17" t="s">
        <v>43</v>
      </c>
      <c r="B35" s="35">
        <v>2736.6700999999998</v>
      </c>
      <c r="C35" s="24">
        <f si="18" t="shared"/>
        <v>0.063850000000002183</v>
      </c>
      <c r="D35" s="23">
        <f si="19" t="shared"/>
        <v>153.24000000000524</v>
      </c>
      <c r="E35" s="17">
        <v>1581.38438</v>
      </c>
      <c r="F35" s="24">
        <f si="20" t="shared"/>
        <v>0.039499999999861757</v>
      </c>
      <c r="G35" s="23">
        <f si="21" t="shared"/>
        <v>94.799999999668216</v>
      </c>
      <c r="H35" s="20">
        <f si="22" t="shared"/>
        <v>0.618637431477845</v>
      </c>
      <c r="I35" s="26">
        <f si="23" t="shared"/>
        <v>0.85042122600136905</v>
      </c>
      <c r="J35" s="25">
        <f si="24" t="shared"/>
        <v>180.19305646982821</v>
      </c>
      <c r="K35" s="21">
        <v>6</v>
      </c>
      <c r="L35" s="28">
        <f si="25" t="shared"/>
        <v>17.359639351621215</v>
      </c>
      <c r="M35" s="21"/>
      <c r="N35" s="21"/>
    </row>
    <row ht="18" customHeight="1" r="36">
      <c r="A36" s="17" t="s">
        <v>44</v>
      </c>
      <c r="B36" s="35">
        <v>2736.7264</v>
      </c>
      <c r="C36" s="24">
        <f si="18" t="shared"/>
        <v>0.056300000000192085</v>
      </c>
      <c r="D36" s="23">
        <f si="19" t="shared"/>
        <v>135.120000000461</v>
      </c>
      <c r="E36" s="17">
        <v>1581.41938</v>
      </c>
      <c r="F36" s="24">
        <f si="20" t="shared"/>
        <v>0.035000000000081855</v>
      </c>
      <c r="G36" s="23">
        <f si="21" t="shared"/>
        <v>84.000000000196451</v>
      </c>
      <c r="H36" s="20">
        <f si="22" t="shared"/>
        <v>0.62166962699755668</v>
      </c>
      <c r="I36" s="26">
        <f si="23" t="shared"/>
        <v>0.84926704514581297</v>
      </c>
      <c r="J36" s="25">
        <f si="24" t="shared"/>
        <v>159.10189942347509</v>
      </c>
      <c r="K36" s="21">
        <v>6</v>
      </c>
      <c r="L36" s="28">
        <f si="25" t="shared"/>
        <v>15.327735975286618</v>
      </c>
      <c r="M36" s="21"/>
      <c r="N36" s="21"/>
    </row>
    <row ht="18" customHeight="1" r="37">
      <c r="A37" s="17" t="s">
        <v>45</v>
      </c>
      <c r="B37" s="35">
        <v>2736.7809000000002</v>
      </c>
      <c r="C37" s="24">
        <f si="18" t="shared"/>
        <v>0.054500000000189175</v>
      </c>
      <c r="D37" s="23">
        <f si="19" t="shared"/>
        <v>130.80000000045402</v>
      </c>
      <c r="E37" s="17">
        <v>1581.45298</v>
      </c>
      <c r="F37" s="24">
        <f si="20" t="shared"/>
        <v>0.033599999999978536</v>
      </c>
      <c r="G37" s="23">
        <f si="21" t="shared"/>
        <v>80.639999999948486</v>
      </c>
      <c r="H37" s="20">
        <f si="22" t="shared"/>
        <v>0.61651376146535608</v>
      </c>
      <c r="I37" s="26">
        <f si="23" t="shared"/>
        <v>0.85122901489365965</v>
      </c>
      <c r="J37" s="25">
        <f si="24" t="shared"/>
        <v>153.66017571287125</v>
      </c>
      <c r="K37" s="21">
        <v>6</v>
      </c>
      <c r="L37" s="28">
        <f si="25" t="shared"/>
        <v>14.803485136114761</v>
      </c>
      <c r="M37" s="21"/>
      <c r="N37" s="21"/>
    </row>
    <row ht="18" customHeight="1" r="38">
      <c r="A38" s="17" t="s">
        <v>46</v>
      </c>
      <c r="B38" s="35">
        <v>2736.8337499999998</v>
      </c>
      <c r="C38" s="24">
        <f si="18" t="shared"/>
        <v>0.052849999999580177</v>
      </c>
      <c r="D38" s="23">
        <f si="19" t="shared"/>
        <v>126.83999999899243</v>
      </c>
      <c r="E38" s="17">
        <v>1581.4855299999999</v>
      </c>
      <c r="F38" s="24">
        <f si="20" t="shared"/>
        <v>0.032549999999901047</v>
      </c>
      <c r="G38" s="23">
        <f si="21" t="shared"/>
        <v>78.119999999762513</v>
      </c>
      <c r="H38" s="20">
        <f si="22" t="shared"/>
        <v>0.6158940397381194</v>
      </c>
      <c r="I38" s="26">
        <f si="23" t="shared"/>
        <v>0.85146465039509922</v>
      </c>
      <c r="J38" s="25">
        <f si="24" t="shared"/>
        <v>148.96684194715041</v>
      </c>
      <c r="K38" s="21">
        <v>6</v>
      </c>
      <c r="L38" s="28">
        <f si="25" t="shared"/>
        <v>14.351333520920079</v>
      </c>
      <c r="M38" s="21"/>
      <c r="N38" s="21"/>
    </row>
    <row ht="18" customHeight="1" r="39">
      <c r="A39" s="17" t="s">
        <v>47</v>
      </c>
      <c r="B39" s="35">
        <v>2736.88805</v>
      </c>
      <c r="C39" s="24">
        <f si="18" t="shared"/>
        <v>0.054300000000239379</v>
      </c>
      <c r="D39" s="23">
        <f si="19" t="shared"/>
        <v>130.32000000057451</v>
      </c>
      <c r="E39" s="17">
        <v>1581.5189800000001</v>
      </c>
      <c r="F39" s="24">
        <f si="20" t="shared"/>
        <v>0.033450000000129876</v>
      </c>
      <c r="G39" s="23">
        <f si="21" t="shared"/>
        <v>80.280000000311702</v>
      </c>
      <c r="H39" s="20">
        <f si="22" t="shared"/>
        <v>0.61602209944718989</v>
      </c>
      <c r="I39" s="26">
        <f si="23" t="shared"/>
        <v>0.85141596190851732</v>
      </c>
      <c r="J39" s="25">
        <f si="24" t="shared"/>
        <v>153.06266951872942</v>
      </c>
      <c r="K39" s="21">
        <v>6</v>
      </c>
      <c r="L39" s="28">
        <f si="25" t="shared"/>
        <v>14.745921918952739</v>
      </c>
      <c r="M39" s="21"/>
      <c r="N39" s="21"/>
    </row>
    <row ht="18" customHeight="1" r="40">
      <c r="A40" s="17" t="s">
        <v>48</v>
      </c>
      <c r="B40" s="35">
        <v>2736.9409999999998</v>
      </c>
      <c r="C40" s="24">
        <f si="18" t="shared"/>
        <v>0.052949999999782449</v>
      </c>
      <c r="D40" s="23">
        <f si="19" t="shared"/>
        <v>127.07999999947788</v>
      </c>
      <c r="E40" s="17">
        <v>1581.5522800000001</v>
      </c>
      <c r="F40" s="24">
        <f si="20" t="shared"/>
        <v>0.033300000000053842</v>
      </c>
      <c r="G40" s="23">
        <f si="21" t="shared"/>
        <v>79.920000000129221</v>
      </c>
      <c r="H40" s="20">
        <f si="22" t="shared"/>
        <v>0.62889518413957812</v>
      </c>
      <c r="I40" s="26">
        <f si="23" t="shared"/>
        <v>0.84651304558313689</v>
      </c>
      <c r="J40" s="25">
        <f si="24" t="shared"/>
        <v>150.12172660840253</v>
      </c>
      <c r="K40" s="21">
        <v>6</v>
      </c>
      <c r="L40" s="28">
        <f si="25" t="shared"/>
        <v>14.462594085587915</v>
      </c>
      <c r="M40" s="21"/>
      <c r="N40" s="21"/>
    </row>
    <row ht="18" customHeight="1" r="41">
      <c r="A41" s="17" t="s">
        <v>49</v>
      </c>
      <c r="B41" s="35">
        <v>2736.98855</v>
      </c>
      <c r="C41" s="24">
        <f si="18" t="shared"/>
        <v>0.047550000000228465</v>
      </c>
      <c r="D41" s="23">
        <f si="19" t="shared"/>
        <v>114.12000000054832</v>
      </c>
      <c r="E41" s="17">
        <v>1581.5829799999999</v>
      </c>
      <c r="F41" s="24">
        <f si="20" t="shared"/>
        <v>0.030699999999797001</v>
      </c>
      <c r="G41" s="23">
        <f si="21" t="shared"/>
        <v>73.679999999512802</v>
      </c>
      <c r="H41" s="20">
        <f si="22" t="shared"/>
        <v>0.64563617244268134</v>
      </c>
      <c r="I41" s="26">
        <f si="23" t="shared"/>
        <v>0.8401148578565254</v>
      </c>
      <c r="J41" s="25">
        <f si="24" t="shared"/>
        <v>135.83856889725155</v>
      </c>
      <c r="K41" s="21">
        <v>6</v>
      </c>
      <c r="L41" s="28">
        <f si="25" t="shared"/>
        <v>13.086567331141767</v>
      </c>
      <c r="M41" s="21"/>
      <c r="N41" s="21"/>
    </row>
    <row ht="18" customHeight="1" r="42">
      <c r="A42" s="29"/>
      <c r="B42" s="40"/>
      <c r="C42" s="29"/>
      <c r="D42" s="23">
        <f>SUM(D18:D41)</f>
        <v>4119.9599999996281</v>
      </c>
      <c r="E42" s="29"/>
      <c r="F42" s="24"/>
      <c r="G42" s="23">
        <f>SUM(G18:G41)</f>
        <v>2591.7599999998856</v>
      </c>
      <c r="H42" s="25"/>
      <c r="I42" s="20"/>
      <c r="J42" s="1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26" t="shared">B845-B844</f>
        <v>0</v>
      </c>
    </row>
    <row ht="12.75" customHeight="1" r="846">
      <c r="C846" s="34">
        <f si="26" t="shared"/>
        <v>0</v>
      </c>
    </row>
    <row ht="12.75" customHeight="1" r="847">
      <c r="C847" s="34">
        <f si="26" t="shared"/>
        <v>0</v>
      </c>
    </row>
    <row ht="12.75" customHeight="1" r="848">
      <c r="C848" s="34">
        <f si="26" t="shared"/>
        <v>0</v>
      </c>
    </row>
    <row ht="12.75" customHeight="1" r="849">
      <c r="C849" s="34">
        <f si="26" t="shared"/>
        <v>0</v>
      </c>
    </row>
    <row ht="12.75" customHeight="1" r="850">
      <c r="C850" s="34">
        <f si="26" t="shared"/>
        <v>0</v>
      </c>
    </row>
    <row ht="12.75" customHeight="1" r="851">
      <c r="C851" s="34">
        <f si="26" t="shared"/>
        <v>0</v>
      </c>
    </row>
    <row ht="12.75" customHeight="1" r="852">
      <c r="C852" s="34">
        <f si="26" t="shared"/>
        <v>0</v>
      </c>
    </row>
    <row ht="12.75" customHeight="1" r="853">
      <c r="C853" s="34">
        <f si="26" t="shared"/>
        <v>0</v>
      </c>
    </row>
    <row ht="12.75" customHeight="1" r="854">
      <c r="C854" s="34">
        <f si="26" t="shared"/>
        <v>0</v>
      </c>
    </row>
    <row ht="12.75" customHeight="1" r="855">
      <c r="C855" s="34">
        <f si="26" t="shared"/>
        <v>0</v>
      </c>
    </row>
    <row ht="12.75" customHeight="1" r="856">
      <c r="C856" s="34">
        <f si="26" t="shared"/>
        <v>0</v>
      </c>
    </row>
    <row ht="12.75" customHeight="1" r="857">
      <c r="C857" s="34">
        <f si="26" t="shared"/>
        <v>0</v>
      </c>
    </row>
    <row ht="12.75" customHeight="1" r="858">
      <c r="C858" s="34">
        <f si="26" t="shared"/>
        <v>0</v>
      </c>
    </row>
    <row ht="12.75" customHeight="1" r="859">
      <c r="C859" s="34">
        <f si="26" t="shared"/>
        <v>0</v>
      </c>
    </row>
    <row ht="12.75" customHeight="1" r="860">
      <c r="C860" s="34">
        <f si="26" t="shared"/>
        <v>0</v>
      </c>
    </row>
    <row ht="12.75" customHeight="1" r="861">
      <c r="C861" s="34">
        <f si="26" t="shared"/>
        <v>0</v>
      </c>
    </row>
    <row ht="12.75" customHeight="1" r="862">
      <c r="C862" s="34">
        <f si="26" t="shared"/>
        <v>0</v>
      </c>
    </row>
    <row ht="12.75" customHeight="1" r="863">
      <c r="C863" s="34">
        <f si="26" t="shared"/>
        <v>0</v>
      </c>
    </row>
    <row ht="12.75" customHeight="1" r="864">
      <c r="C864" s="34">
        <f si="26" t="shared"/>
        <v>0</v>
      </c>
    </row>
    <row ht="12.75" customHeight="1" r="865">
      <c r="C865" s="34">
        <f si="26" t="shared"/>
        <v>0</v>
      </c>
    </row>
    <row ht="12.75" customHeight="1" r="866">
      <c r="C866" s="34">
        <f si="26" t="shared"/>
        <v>0</v>
      </c>
    </row>
    <row ht="12.75" customHeight="1" r="867">
      <c r="C867" s="34">
        <f si="26" t="shared"/>
        <v>0</v>
      </c>
    </row>
    <row ht="12.75" customHeight="1" r="868">
      <c r="C868" s="34">
        <f si="26" t="shared"/>
        <v>0</v>
      </c>
    </row>
    <row ht="12.75" customHeight="1" r="869">
      <c r="C869" s="34">
        <f si="26" t="shared"/>
        <v>0</v>
      </c>
    </row>
    <row ht="12.75" customHeight="1" r="870">
      <c r="C870" s="34">
        <f si="26" t="shared"/>
        <v>0</v>
      </c>
    </row>
    <row ht="12.75" customHeight="1" r="871">
      <c r="C871" s="34">
        <f si="26" t="shared"/>
        <v>0</v>
      </c>
    </row>
    <row ht="12.75" customHeight="1" r="872">
      <c r="C872" s="34">
        <f si="26" t="shared"/>
        <v>0</v>
      </c>
    </row>
    <row ht="12.75" customHeight="1" r="873">
      <c r="C873" s="34">
        <f si="26" t="shared"/>
        <v>0</v>
      </c>
    </row>
    <row ht="12.75" customHeight="1" r="874">
      <c r="C874" s="34">
        <f si="26" t="shared"/>
        <v>0</v>
      </c>
    </row>
    <row ht="12.75" customHeight="1" r="875">
      <c r="C875" s="34">
        <f si="26" t="shared"/>
        <v>0</v>
      </c>
    </row>
    <row ht="12.75" customHeight="1" r="876">
      <c r="C876" s="34">
        <f si="26" t="shared"/>
        <v>0</v>
      </c>
    </row>
    <row ht="12.75" customHeight="1" r="877">
      <c r="C877" s="34">
        <f si="26" t="shared"/>
        <v>0</v>
      </c>
    </row>
    <row ht="12.75" customHeight="1" r="878">
      <c r="C878" s="34">
        <f si="26" t="shared"/>
        <v>0</v>
      </c>
    </row>
    <row ht="12.75" customHeight="1" r="879">
      <c r="C879" s="34">
        <f si="26" t="shared"/>
        <v>0</v>
      </c>
    </row>
    <row ht="12.75" customHeight="1" r="880">
      <c r="C880" s="34">
        <f si="26" t="shared"/>
        <v>0</v>
      </c>
    </row>
    <row ht="12.75" customHeight="1" r="881">
      <c r="C881" s="34">
        <f si="26" t="shared"/>
        <v>0</v>
      </c>
    </row>
    <row ht="12.75" customHeight="1" r="882">
      <c r="C882" s="34">
        <f si="26" t="shared"/>
        <v>0</v>
      </c>
    </row>
    <row ht="12.75" customHeight="1" r="883">
      <c r="C883" s="34">
        <f si="26" t="shared"/>
        <v>0</v>
      </c>
    </row>
    <row ht="12.75" customHeight="1" r="884">
      <c r="C884" s="34">
        <f si="26" t="shared"/>
        <v>0</v>
      </c>
    </row>
    <row ht="12.75" customHeight="1" r="885">
      <c r="C885" s="34">
        <f si="26" t="shared"/>
        <v>0</v>
      </c>
    </row>
    <row ht="12.75" customHeight="1" r="886">
      <c r="C886" s="34">
        <f si="26" t="shared"/>
        <v>0</v>
      </c>
    </row>
    <row ht="12.75" customHeight="1" r="887">
      <c r="C887" s="34">
        <f si="26" t="shared"/>
        <v>0</v>
      </c>
    </row>
    <row ht="12.75" customHeight="1" r="888">
      <c r="C888" s="34">
        <f si="26" t="shared"/>
        <v>0</v>
      </c>
    </row>
    <row ht="12.75" customHeight="1" r="889">
      <c r="C889" s="34">
        <f si="26" t="shared"/>
        <v>0</v>
      </c>
    </row>
    <row ht="12.75" customHeight="1" r="890">
      <c r="C890" s="34">
        <f si="26" t="shared"/>
        <v>0</v>
      </c>
    </row>
    <row ht="12.75" customHeight="1" r="891">
      <c r="C891" s="34">
        <f si="26" t="shared"/>
        <v>0</v>
      </c>
    </row>
    <row ht="12.75" customHeight="1" r="892">
      <c r="C892" s="34">
        <f si="26" t="shared"/>
        <v>0</v>
      </c>
    </row>
    <row ht="12.75" customHeight="1" r="893">
      <c r="C893" s="34">
        <f si="26" t="shared"/>
        <v>0</v>
      </c>
    </row>
    <row ht="12.75" customHeight="1" r="894">
      <c r="C894" s="34">
        <f si="26" t="shared"/>
        <v>0</v>
      </c>
    </row>
    <row ht="12.75" customHeight="1" r="895">
      <c r="C895" s="34">
        <f si="26" t="shared"/>
        <v>0</v>
      </c>
    </row>
    <row ht="12.75" customHeight="1" r="896">
      <c r="C896" s="34">
        <f si="26" t="shared"/>
        <v>0</v>
      </c>
    </row>
    <row ht="12.75" customHeight="1" r="897">
      <c r="C897" s="34">
        <f si="26" t="shared"/>
        <v>0</v>
      </c>
    </row>
    <row ht="12.75" customHeight="1" r="898">
      <c r="C898" s="34">
        <f si="26" t="shared"/>
        <v>0</v>
      </c>
    </row>
    <row ht="12.75" customHeight="1" r="899">
      <c r="C899" s="34">
        <f si="26" t="shared"/>
        <v>0</v>
      </c>
    </row>
    <row ht="12.75" customHeight="1" r="900">
      <c r="C900" s="34">
        <f si="26" t="shared"/>
        <v>0</v>
      </c>
    </row>
    <row ht="12.75" customHeight="1" r="901">
      <c r="C901" s="34">
        <f si="26" t="shared"/>
        <v>0</v>
      </c>
    </row>
    <row ht="12.75" customHeight="1" r="902">
      <c r="C902" s="34">
        <f si="26" t="shared"/>
        <v>0</v>
      </c>
    </row>
    <row ht="12.75" customHeight="1" r="903">
      <c r="C903" s="34">
        <f si="26" t="shared"/>
        <v>0</v>
      </c>
    </row>
    <row ht="12.75" customHeight="1" r="904">
      <c r="C904" s="34">
        <f si="26" t="shared"/>
        <v>0</v>
      </c>
    </row>
  </sheetData>
  <mergeCells count="9">
    <mergeCell ref="L15:L16"/>
    <mergeCell ref="A15:A16"/>
    <mergeCell ref="H15:H16"/>
    <mergeCell ref="I15:I16"/>
    <mergeCell ref="J15:J16"/>
    <mergeCell ref="K15:K16"/>
    <mergeCell ref="M15:N15"/>
    <mergeCell ref="B15:D15"/>
    <mergeCell ref="E15:G15"/>
  </mergeCells>
  <printOptions headings="0" gridLines="0" gridLinesSet="0"/>
  <pageMargins left="0.78740199999999982" right="0.78740199999999982" top="1.0629920000000002" bottom="1.0629920000000002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40">
      <selection activeCell="D13" activeCellId="0" sqref="D13"/>
    </sheetView>
  </sheetViews>
  <sheetFormatPr customHeight="1" defaultColWidth="8" defaultRowHeight="12.75"/>
  <cols>
    <col customWidth="1" min="1" max="1" style="1" width="7.5703100000000001"/>
    <col customWidth="1" min="2" max="2" style="1" width="11.425800000000001"/>
    <col customWidth="1" min="3" max="3" style="1" width="9"/>
    <col customWidth="1" min="4" max="4" style="1" width="10.425800000000001"/>
    <col customWidth="1" min="5" max="5" style="1" width="12.140599999999999"/>
    <col customWidth="1" min="6" max="7" style="1" width="9.1406200000000002"/>
    <col customWidth="1" min="8" max="8" style="1" width="7"/>
    <col customWidth="1" min="9" max="9" style="1" width="5.8554700000000004"/>
    <col customWidth="1" min="10" max="10" width="9.4257799999999996"/>
    <col customWidth="1" min="11" max="11" width="10"/>
  </cols>
  <sheetData>
    <row ht="12.75" customHeight="1" r="1">
      <c r="A1" s="2"/>
      <c r="B1" s="2"/>
      <c r="C1" s="2"/>
      <c r="D1" s="2"/>
      <c r="E1" s="2"/>
      <c r="F1" s="2"/>
      <c r="G1" s="2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3"/>
      <c r="B3" s="3"/>
      <c r="C3" s="2"/>
      <c r="D3" s="3"/>
      <c r="E3" s="3"/>
      <c r="F3" s="3"/>
      <c r="G3" s="3"/>
      <c r="H3" s="2"/>
      <c r="I3" s="2"/>
      <c r="J3" s="1"/>
    </row>
    <row ht="12.75" customHeight="1" r="4">
      <c r="A4" s="2"/>
      <c r="B4" s="2"/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63</v>
      </c>
      <c r="C6" s="2"/>
      <c r="D6" s="2"/>
      <c r="E6" s="2"/>
      <c r="F6" s="2"/>
      <c r="G6" s="2"/>
      <c r="H6" s="2"/>
      <c r="I6" s="2"/>
      <c r="J6" s="1"/>
    </row>
    <row ht="12.949999999999999" customHeight="1" r="7">
      <c r="A7" s="2"/>
      <c r="B7" s="2" t="s">
        <v>71</v>
      </c>
      <c r="C7" s="2"/>
      <c r="D7" s="2"/>
      <c r="E7" s="2"/>
      <c r="F7" s="2"/>
      <c r="G7" s="2"/>
      <c r="H7" s="2"/>
      <c r="I7" s="2"/>
      <c r="J7" s="1"/>
    </row>
    <row ht="12.75" customHeight="1" r="8">
      <c r="A8" s="4"/>
      <c r="B8" s="37" t="s">
        <v>65</v>
      </c>
      <c r="C8" s="4"/>
      <c r="D8" s="4"/>
      <c r="E8" s="4"/>
      <c r="F8" s="4"/>
      <c r="G8" s="4"/>
      <c r="H8" s="2"/>
      <c r="I8" s="2"/>
      <c r="J8" s="1"/>
      <c r="K8" s="1"/>
    </row>
    <row ht="12.75" customHeight="1" r="9">
      <c r="A9" s="4"/>
      <c r="B9" s="2"/>
      <c r="C9" s="4"/>
      <c r="D9" s="4"/>
      <c r="E9" s="4"/>
      <c r="F9" s="4"/>
      <c r="G9" s="4"/>
      <c r="H9" s="2"/>
      <c r="I9" s="2"/>
      <c r="J9" s="1"/>
      <c r="K9" s="1"/>
    </row>
    <row ht="12.75" customHeight="1" r="10">
      <c r="A10" s="4"/>
      <c r="B10" s="2"/>
      <c r="C10" s="4"/>
      <c r="D10" s="4"/>
      <c r="E10" s="2"/>
      <c r="F10" s="5" t="s">
        <v>4</v>
      </c>
      <c r="G10" s="3"/>
      <c r="H10" s="3"/>
      <c r="I10" s="3"/>
      <c r="J10" s="2"/>
      <c r="K10" s="1"/>
    </row>
    <row ht="12.75" customHeight="1" r="11">
      <c r="A11" s="4"/>
      <c r="B11" s="2"/>
      <c r="C11" s="4"/>
      <c r="D11" s="4"/>
      <c r="E11" s="2" t="s">
        <v>5</v>
      </c>
      <c r="F11" s="2"/>
      <c r="G11" s="2"/>
      <c r="H11" s="2"/>
      <c r="I11" s="2"/>
      <c r="J11" s="2"/>
      <c r="K11" s="1"/>
    </row>
    <row ht="12.75" customHeight="1" r="12">
      <c r="A12" s="4"/>
      <c r="B12" s="2"/>
      <c r="C12" s="4"/>
      <c r="D12" s="4"/>
      <c r="E12" s="2" t="s">
        <v>6</v>
      </c>
      <c r="F12" s="2"/>
      <c r="G12" s="2"/>
      <c r="H12" s="2"/>
      <c r="I12" s="2"/>
      <c r="J12" s="2"/>
      <c r="K12" s="1"/>
    </row>
    <row ht="12.75" customHeight="1" r="13">
      <c r="A13" s="4"/>
      <c r="B13" s="2"/>
      <c r="C13" s="4"/>
      <c r="D13" s="4"/>
      <c r="E13" s="2" t="s">
        <v>66</v>
      </c>
      <c r="F13" s="2"/>
      <c r="G13" s="2"/>
      <c r="H13" s="2"/>
      <c r="I13" s="2"/>
      <c r="J13" s="2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25.5" customHeight="1" r="15">
      <c r="A15" s="8" t="s">
        <v>8</v>
      </c>
      <c r="B15" s="9" t="s">
        <v>72</v>
      </c>
      <c r="C15" s="9"/>
      <c r="D15" s="9"/>
      <c r="E15" s="10" t="s">
        <v>73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22">
        <v>4889.4264800000001</v>
      </c>
      <c r="C17" s="17"/>
      <c r="D17" s="17"/>
      <c r="E17" s="17">
        <v>1321.89688</v>
      </c>
      <c r="F17" s="17"/>
      <c r="G17" s="17"/>
      <c r="H17" s="38"/>
      <c r="I17" s="39"/>
      <c r="J17" s="38"/>
      <c r="K17" s="21"/>
      <c r="L17" s="21"/>
      <c r="M17" s="21"/>
      <c r="N17" s="21"/>
    </row>
    <row ht="18" customHeight="1" r="18">
      <c r="A18" s="17" t="s">
        <v>26</v>
      </c>
      <c r="B18" s="17">
        <v>4889.5541800000001</v>
      </c>
      <c r="C18" s="24">
        <f ref="C18:C41" si="27" t="shared">B18-B17</f>
        <v>0.12770000000000437</v>
      </c>
      <c r="D18" s="23">
        <f ref="D18:D41" si="28" t="shared">C18*2400</f>
        <v>306.48000000001048</v>
      </c>
      <c r="E18" s="17">
        <v>1321.9324799999999</v>
      </c>
      <c r="F18" s="24">
        <f ref="F18:F41" si="29" t="shared">E18-E17</f>
        <v>0.035599999999931242</v>
      </c>
      <c r="G18" s="23">
        <f ref="G18:G41" si="30" t="shared">F18*2400</f>
        <v>85.439999999834981</v>
      </c>
      <c r="H18" s="20">
        <f ref="H18:H41" si="31" t="shared">G18/D18</f>
        <v>0.27877838684361805</v>
      </c>
      <c r="I18" s="26">
        <f ref="I18:I41" si="32" t="shared">1/SQRT(1+H18*H18)</f>
        <v>0.96326893536928149</v>
      </c>
      <c r="J18" s="23">
        <f ref="J18:J41" si="33" t="shared">SQRT(D18*D18+G18*G18)</f>
        <v>318.16659786969819</v>
      </c>
      <c r="K18" s="21">
        <v>6</v>
      </c>
      <c r="L18" s="28">
        <f ref="L18:L41" si="34" t="shared">D18/I18/K18/1.73</f>
        <v>30.651888041396745</v>
      </c>
      <c r="M18" s="21"/>
      <c r="N18" s="28"/>
    </row>
    <row ht="18" customHeight="1" r="19">
      <c r="A19" s="17" t="s">
        <v>27</v>
      </c>
      <c r="B19" s="17">
        <v>4889.6856799999996</v>
      </c>
      <c r="C19" s="24">
        <f si="27" t="shared"/>
        <v>0.13149999999950523</v>
      </c>
      <c r="D19" s="23">
        <f si="28" t="shared"/>
        <v>315.59999999881256</v>
      </c>
      <c r="E19" s="17">
        <v>1321.97073</v>
      </c>
      <c r="F19" s="24">
        <f si="29" t="shared"/>
        <v>0.038250000000061846</v>
      </c>
      <c r="G19" s="23">
        <f si="30" t="shared"/>
        <v>91.80000000014843</v>
      </c>
      <c r="H19" s="20">
        <f si="31" t="shared"/>
        <v>0.29087452471639363</v>
      </c>
      <c r="I19" s="26">
        <f si="32" t="shared"/>
        <v>0.96020419819792779</v>
      </c>
      <c r="J19" s="23">
        <f si="33" t="shared"/>
        <v>328.68008762210974</v>
      </c>
      <c r="K19" s="21">
        <v>6</v>
      </c>
      <c r="L19" s="28">
        <f si="34" t="shared"/>
        <v>31.664748325829461</v>
      </c>
      <c r="M19" s="21"/>
      <c r="N19" s="28"/>
    </row>
    <row ht="18" customHeight="1" r="20">
      <c r="A20" s="17" t="s">
        <v>28</v>
      </c>
      <c r="B20" s="17">
        <v>4889.8065299999998</v>
      </c>
      <c r="C20" s="24">
        <f si="27" t="shared"/>
        <v>0.12085000000024593</v>
      </c>
      <c r="D20" s="23">
        <f si="28" t="shared"/>
        <v>290.04000000059023</v>
      </c>
      <c r="E20" s="17">
        <v>1322.0058300000001</v>
      </c>
      <c r="F20" s="24">
        <f si="29" t="shared"/>
        <v>0.035100000000056752</v>
      </c>
      <c r="G20" s="23">
        <f si="30" t="shared"/>
        <v>84.240000000136206</v>
      </c>
      <c r="H20" s="20">
        <f si="31" t="shared"/>
        <v>0.29044269755883595</v>
      </c>
      <c r="I20" s="26">
        <f si="32" t="shared"/>
        <v>0.96031533537001945</v>
      </c>
      <c r="J20" s="23">
        <f si="33" t="shared"/>
        <v>302.02579227669503</v>
      </c>
      <c r="K20" s="21">
        <v>6</v>
      </c>
      <c r="L20" s="28">
        <f si="34" t="shared"/>
        <v>29.096897136483143</v>
      </c>
      <c r="M20" s="21"/>
      <c r="N20" s="28"/>
    </row>
    <row ht="18" customHeight="1" r="21">
      <c r="A21" s="17" t="s">
        <v>29</v>
      </c>
      <c r="B21" s="17">
        <v>4889.9297800000004</v>
      </c>
      <c r="C21" s="24">
        <f si="27" t="shared"/>
        <v>0.12325000000055297</v>
      </c>
      <c r="D21" s="23">
        <f si="28" t="shared"/>
        <v>295.80000000132713</v>
      </c>
      <c r="E21" s="17">
        <v>1322.04288</v>
      </c>
      <c r="F21" s="24">
        <f si="29" t="shared"/>
        <v>0.037049999999908323</v>
      </c>
      <c r="G21" s="23">
        <f si="30" t="shared"/>
        <v>88.919999999779975</v>
      </c>
      <c r="H21" s="20">
        <f si="31" t="shared"/>
        <v>0.30060851926768434</v>
      </c>
      <c r="I21" s="26">
        <f si="32" t="shared"/>
        <v>0.95766574388225967</v>
      </c>
      <c r="J21" s="23">
        <f si="33" t="shared"/>
        <v>308.87603727182528</v>
      </c>
      <c r="K21" s="21">
        <v>6</v>
      </c>
      <c r="L21" s="28">
        <f si="34" t="shared"/>
        <v>29.756843667805903</v>
      </c>
      <c r="M21" s="21"/>
      <c r="N21" s="28"/>
    </row>
    <row ht="18" customHeight="1" r="22">
      <c r="A22" s="17" t="s">
        <v>30</v>
      </c>
      <c r="B22" s="17">
        <v>4890.0466299999998</v>
      </c>
      <c r="C22" s="24">
        <f si="27" t="shared"/>
        <v>0.11684999999943102</v>
      </c>
      <c r="D22" s="23">
        <f si="28" t="shared"/>
        <v>280.43999999863445</v>
      </c>
      <c r="E22" s="35">
        <v>1322.07628</v>
      </c>
      <c r="F22" s="24">
        <f si="29" t="shared"/>
        <v>0.03340000000002874</v>
      </c>
      <c r="G22" s="23">
        <f si="30" t="shared"/>
        <v>80.160000000068976</v>
      </c>
      <c r="H22" s="20">
        <f si="31" t="shared"/>
        <v>0.28583654257758984</v>
      </c>
      <c r="I22" s="26">
        <f si="32" t="shared"/>
        <v>0.96149289079215861</v>
      </c>
      <c r="J22" s="23">
        <f si="33" t="shared"/>
        <v>291.67142335039466</v>
      </c>
      <c r="K22" s="21">
        <v>6</v>
      </c>
      <c r="L22" s="28">
        <f si="34" t="shared"/>
        <v>28.099366411406038</v>
      </c>
      <c r="M22" s="21"/>
      <c r="N22" s="28"/>
    </row>
    <row ht="18" customHeight="1" r="23">
      <c r="A23" s="17" t="s">
        <v>31</v>
      </c>
      <c r="B23" s="17">
        <v>4890.1647800000001</v>
      </c>
      <c r="C23" s="24">
        <f si="27" t="shared"/>
        <v>0.11815000000024156</v>
      </c>
      <c r="D23" s="23">
        <f si="28" t="shared"/>
        <v>283.56000000057975</v>
      </c>
      <c r="E23" s="17">
        <v>1322.1135300000001</v>
      </c>
      <c r="F23" s="24">
        <f si="29" t="shared"/>
        <v>0.037250000000085493</v>
      </c>
      <c r="G23" s="23">
        <f si="30" t="shared"/>
        <v>89.400000000205182</v>
      </c>
      <c r="H23" s="20">
        <f si="31" t="shared"/>
        <v>0.31527719001277471</v>
      </c>
      <c r="I23" s="26">
        <f si="32" t="shared"/>
        <v>0.95372285821001623</v>
      </c>
      <c r="J23" s="23">
        <f si="33" t="shared"/>
        <v>297.31907708784087</v>
      </c>
      <c r="K23" s="21">
        <v>6</v>
      </c>
      <c r="L23" s="28">
        <f si="34" t="shared"/>
        <v>28.643456366844013</v>
      </c>
      <c r="M23" s="21"/>
      <c r="N23" s="28"/>
    </row>
    <row ht="18" customHeight="1" r="24">
      <c r="A24" s="17" t="s">
        <v>32</v>
      </c>
      <c r="B24" s="17">
        <v>4890.27988</v>
      </c>
      <c r="C24" s="24">
        <f si="27" t="shared"/>
        <v>0.11509999999998399</v>
      </c>
      <c r="D24" s="23">
        <f si="28" t="shared"/>
        <v>276.23999999996158</v>
      </c>
      <c r="E24" s="17">
        <v>1322.1480300000001</v>
      </c>
      <c r="F24" s="24">
        <f si="29" t="shared"/>
        <v>0.034499999999979991</v>
      </c>
      <c r="G24" s="23">
        <f si="30" t="shared"/>
        <v>82.799999999951979</v>
      </c>
      <c r="H24" s="20">
        <f si="31" t="shared"/>
        <v>0.29973935708066712</v>
      </c>
      <c r="I24" s="26">
        <f si="32" t="shared"/>
        <v>0.95789497394589673</v>
      </c>
      <c r="J24" s="23">
        <f si="33" t="shared"/>
        <v>288.38234620026731</v>
      </c>
      <c r="K24" s="21">
        <v>6</v>
      </c>
      <c r="L24" s="28">
        <f si="34" t="shared"/>
        <v>27.782499633937114</v>
      </c>
      <c r="M24" s="21"/>
      <c r="N24" s="28"/>
    </row>
    <row ht="18" customHeight="1" r="25">
      <c r="A25" s="17" t="s">
        <v>33</v>
      </c>
      <c r="B25" s="17">
        <v>4890.4063800000004</v>
      </c>
      <c r="C25" s="24">
        <f si="27" t="shared"/>
        <v>0.12650000000030559</v>
      </c>
      <c r="D25" s="23">
        <f si="28" t="shared"/>
        <v>303.60000000073342</v>
      </c>
      <c r="E25" s="17">
        <v>1322.1908800000001</v>
      </c>
      <c r="F25" s="24">
        <f si="29" t="shared"/>
        <v>0.04285000000004402</v>
      </c>
      <c r="G25" s="23">
        <f si="30" t="shared"/>
        <v>102.84000000010565</v>
      </c>
      <c r="H25" s="20">
        <f si="31" t="shared"/>
        <v>0.33873517786514235</v>
      </c>
      <c r="I25" s="26">
        <f si="32" t="shared"/>
        <v>0.9471372366511398</v>
      </c>
      <c r="J25" s="23">
        <f si="33" t="shared"/>
        <v>320.54488858889493</v>
      </c>
      <c r="K25" s="21">
        <v>6</v>
      </c>
      <c r="L25" s="28">
        <f si="34" t="shared"/>
        <v>30.881010461357892</v>
      </c>
      <c r="M25" s="21"/>
      <c r="N25" s="28"/>
    </row>
    <row ht="18" customHeight="1" r="26">
      <c r="A26" s="17" t="s">
        <v>34</v>
      </c>
      <c r="B26" s="17">
        <v>4890.5406300000004</v>
      </c>
      <c r="C26" s="24">
        <f si="27" t="shared"/>
        <v>0.13425000000006548</v>
      </c>
      <c r="D26" s="23">
        <f si="28" t="shared"/>
        <v>322.20000000015716</v>
      </c>
      <c r="E26" s="17">
        <v>1322.2337299999999</v>
      </c>
      <c r="F26" s="24">
        <f si="29" t="shared"/>
        <v>0.042849999999816646</v>
      </c>
      <c r="G26" s="23">
        <f si="30" t="shared"/>
        <v>102.83999999955995</v>
      </c>
      <c r="H26" s="20">
        <f si="31" t="shared"/>
        <v>0.31918063314559214</v>
      </c>
      <c r="I26" s="26">
        <f si="32" t="shared"/>
        <v>0.95265046461353431</v>
      </c>
      <c r="J26" s="23">
        <f si="33" t="shared"/>
        <v>338.21428946750723</v>
      </c>
      <c r="K26" s="21">
        <v>6</v>
      </c>
      <c r="L26" s="28">
        <f si="34" t="shared"/>
        <v>32.583264881262743</v>
      </c>
      <c r="M26" s="21"/>
      <c r="N26" s="28"/>
    </row>
    <row ht="18" customHeight="1" r="27">
      <c r="A27" s="17" t="s">
        <v>35</v>
      </c>
      <c r="B27" s="17">
        <v>4890.6793299999999</v>
      </c>
      <c r="C27" s="24">
        <f si="27" t="shared"/>
        <v>0.13869999999951688</v>
      </c>
      <c r="D27" s="23">
        <f si="28" t="shared"/>
        <v>332.8799999988405</v>
      </c>
      <c r="E27" s="17">
        <v>1322.2783300000001</v>
      </c>
      <c r="F27" s="24">
        <f si="29" t="shared"/>
        <v>0.044600000000173168</v>
      </c>
      <c r="G27" s="23">
        <f si="30" t="shared"/>
        <v>107.0400000004156</v>
      </c>
      <c r="H27" s="20">
        <f si="31" t="shared"/>
        <v>0.32155731795478387</v>
      </c>
      <c r="I27" s="26">
        <f si="32" t="shared"/>
        <v>0.95199284778138815</v>
      </c>
      <c r="J27" s="23">
        <f si="33" t="shared"/>
        <v>349.66649253155072</v>
      </c>
      <c r="K27" s="21">
        <v>6</v>
      </c>
      <c r="L27" s="28">
        <f si="34" t="shared"/>
        <v>33.686559974137843</v>
      </c>
      <c r="M27" s="21"/>
      <c r="N27" s="28"/>
    </row>
    <row ht="18" customHeight="1" r="28">
      <c r="A28" s="17" t="s">
        <v>36</v>
      </c>
      <c r="B28" s="17">
        <v>4890.8182299999999</v>
      </c>
      <c r="C28" s="24">
        <f si="27" t="shared"/>
        <v>0.13889999999992142</v>
      </c>
      <c r="D28" s="23">
        <f si="28" t="shared"/>
        <v>333.35999999981141</v>
      </c>
      <c r="E28" s="17">
        <v>1322.3246300000001</v>
      </c>
      <c r="F28" s="24">
        <f si="29" t="shared"/>
        <v>0.046299999999973807</v>
      </c>
      <c r="G28" s="23">
        <f si="30" t="shared"/>
        <v>111.11999999993714</v>
      </c>
      <c r="H28" s="20">
        <f si="31" t="shared"/>
        <v>0.33333333333333331</v>
      </c>
      <c r="I28" s="26">
        <f si="32" t="shared"/>
        <v>0.94868329805051377</v>
      </c>
      <c r="J28" s="23">
        <f si="33" t="shared"/>
        <v>351.3922935977115</v>
      </c>
      <c r="K28" s="21">
        <v>6</v>
      </c>
      <c r="L28" s="28">
        <f si="34" t="shared"/>
        <v>33.852822119240038</v>
      </c>
      <c r="M28" s="21"/>
      <c r="N28" s="28"/>
    </row>
    <row ht="18" customHeight="1" r="29">
      <c r="A29" s="17" t="s">
        <v>37</v>
      </c>
      <c r="B29" s="41">
        <v>4890.9549800000004</v>
      </c>
      <c r="C29" s="42">
        <f si="27" t="shared"/>
        <v>0.1367500000005748</v>
      </c>
      <c r="D29" s="43">
        <f si="28" t="shared"/>
        <v>328.20000000137952</v>
      </c>
      <c r="E29" s="41">
        <v>1322.3704299999999</v>
      </c>
      <c r="F29" s="42">
        <f si="29" t="shared"/>
        <v>0.045799999999871943</v>
      </c>
      <c r="G29" s="43">
        <f si="30" t="shared"/>
        <v>109.91999999969266</v>
      </c>
      <c r="H29" s="44">
        <f si="31" t="shared"/>
        <v>0.33491773308723533</v>
      </c>
      <c r="I29" s="45">
        <f si="32" t="shared"/>
        <v>0.94823162107615844</v>
      </c>
      <c r="J29" s="43">
        <f si="33" t="shared"/>
        <v>346.11796601857861</v>
      </c>
      <c r="K29" s="46">
        <v>6</v>
      </c>
      <c r="L29" s="47">
        <f si="34" t="shared"/>
        <v>33.344698075007571</v>
      </c>
      <c r="M29" s="46"/>
      <c r="N29" s="47"/>
    </row>
    <row ht="18" customHeight="1" r="30">
      <c r="A30" s="17" t="s">
        <v>38</v>
      </c>
      <c r="B30" s="17">
        <v>4891.0944300000001</v>
      </c>
      <c r="C30" s="24">
        <f si="27" t="shared"/>
        <v>0.13944999999966967</v>
      </c>
      <c r="D30" s="23">
        <f si="28" t="shared"/>
        <v>334.67999999920721</v>
      </c>
      <c r="E30" s="17">
        <v>1322.41533</v>
      </c>
      <c r="F30" s="24">
        <f si="29" t="shared"/>
        <v>0.044900000000097862</v>
      </c>
      <c r="G30" s="23">
        <f si="30" t="shared"/>
        <v>107.76000000023487</v>
      </c>
      <c r="H30" s="20">
        <f si="31" t="shared"/>
        <v>0.32197920401724073</v>
      </c>
      <c r="I30" s="26">
        <f si="32" t="shared"/>
        <v>0.95187574713256207</v>
      </c>
      <c r="J30" s="23">
        <f si="33" t="shared"/>
        <v>351.60051194433714</v>
      </c>
      <c r="K30" s="21">
        <v>6</v>
      </c>
      <c r="L30" s="28">
        <f si="34" t="shared"/>
        <v>33.872881690205887</v>
      </c>
      <c r="M30" s="21"/>
      <c r="N30" s="28"/>
    </row>
    <row ht="18" customHeight="1" r="31">
      <c r="A31" s="17" t="s">
        <v>39</v>
      </c>
      <c r="B31" s="22">
        <v>4891.2391299999999</v>
      </c>
      <c r="C31" s="24">
        <f si="27" t="shared"/>
        <v>0.14469999999982974</v>
      </c>
      <c r="D31" s="23">
        <f si="28" t="shared"/>
        <v>347.27999999959138</v>
      </c>
      <c r="E31" s="17">
        <v>1322.46288</v>
      </c>
      <c r="F31" s="24">
        <f si="29" t="shared"/>
        <v>0.047550000000001091</v>
      </c>
      <c r="G31" s="23">
        <f si="30" t="shared"/>
        <v>114.12000000000262</v>
      </c>
      <c r="H31" s="20">
        <f si="31" t="shared"/>
        <v>0.32861091914344881</v>
      </c>
      <c r="I31" s="26">
        <f si="32" t="shared"/>
        <v>0.9500206226052007</v>
      </c>
      <c r="J31" s="23">
        <f si="33" t="shared"/>
        <v>365.54995937589268</v>
      </c>
      <c r="K31" s="21">
        <v>6</v>
      </c>
      <c r="L31" s="28">
        <f si="34" t="shared"/>
        <v>35.216759092089852</v>
      </c>
      <c r="M31" s="21"/>
      <c r="N31" s="28"/>
    </row>
    <row ht="18" customHeight="1" r="32">
      <c r="A32" s="17" t="s">
        <v>40</v>
      </c>
      <c r="B32" s="17">
        <v>4891.3807299999999</v>
      </c>
      <c r="C32" s="24">
        <f si="27" t="shared"/>
        <v>0.14159999999992579</v>
      </c>
      <c r="D32" s="23">
        <f si="28" t="shared"/>
        <v>339.83999999982188</v>
      </c>
      <c r="E32" s="17">
        <v>1322.51108</v>
      </c>
      <c r="F32" s="24">
        <f si="29" t="shared"/>
        <v>0.048199999999951615</v>
      </c>
      <c r="G32" s="23">
        <f si="30" t="shared"/>
        <v>115.67999999988388</v>
      </c>
      <c r="H32" s="20">
        <f si="31" t="shared"/>
        <v>0.34039548022582539</v>
      </c>
      <c r="I32" s="26">
        <f si="32" t="shared"/>
        <v>0.94665858457681495</v>
      </c>
      <c r="J32" s="23">
        <f si="33" t="shared"/>
        <v>358.9889803320599</v>
      </c>
      <c r="K32" s="21">
        <v>6</v>
      </c>
      <c r="L32" s="28">
        <f si="34" t="shared"/>
        <v>34.584680186132935</v>
      </c>
      <c r="M32" s="21"/>
      <c r="N32" s="28"/>
    </row>
    <row ht="18" customHeight="1" r="33">
      <c r="A33" s="17" t="s">
        <v>41</v>
      </c>
      <c r="B33" s="17">
        <v>4891.5191800000002</v>
      </c>
      <c r="C33" s="24">
        <f si="27" t="shared"/>
        <v>0.13845000000037544</v>
      </c>
      <c r="D33" s="23">
        <f si="28" t="shared"/>
        <v>332.28000000090105</v>
      </c>
      <c r="E33" s="17">
        <v>1322.55843</v>
      </c>
      <c r="F33" s="24">
        <f si="29" t="shared"/>
        <v>0.047350000000051296</v>
      </c>
      <c r="G33" s="23">
        <f si="30" t="shared"/>
        <v>113.64000000012311</v>
      </c>
      <c r="H33" s="20">
        <f si="31" t="shared"/>
        <v>0.34200072228185552</v>
      </c>
      <c r="I33" s="26">
        <f si="32" t="shared"/>
        <v>0.94619427497774122</v>
      </c>
      <c r="J33" s="23">
        <f si="33" t="shared"/>
        <v>351.17523830792339</v>
      </c>
      <c r="K33" s="21">
        <v>6</v>
      </c>
      <c r="L33" s="28">
        <f si="34" t="shared"/>
        <v>33.83191120500225</v>
      </c>
      <c r="M33" s="21"/>
      <c r="N33" s="28"/>
    </row>
    <row ht="18" customHeight="1" r="34">
      <c r="A34" s="17" t="s">
        <v>42</v>
      </c>
      <c r="B34" s="17">
        <v>4891.6515799999997</v>
      </c>
      <c r="C34" s="24">
        <f si="27" t="shared"/>
        <v>0.13239999999950669</v>
      </c>
      <c r="D34" s="23">
        <f si="28" t="shared"/>
        <v>317.75999999881606</v>
      </c>
      <c r="E34" s="17">
        <v>1322.6017300000001</v>
      </c>
      <c r="F34" s="24">
        <f si="29" t="shared"/>
        <v>0.043300000000044747</v>
      </c>
      <c r="G34" s="23">
        <f si="30" t="shared"/>
        <v>103.92000000010739</v>
      </c>
      <c r="H34" s="20">
        <f si="31" t="shared"/>
        <v>0.3270392749260278</v>
      </c>
      <c r="I34" s="26">
        <f si="32" t="shared"/>
        <v>0.95046270028906898</v>
      </c>
      <c r="J34" s="23">
        <f si="33" t="shared"/>
        <v>334.32137831623913</v>
      </c>
      <c r="K34" s="21">
        <v>6</v>
      </c>
      <c r="L34" s="28">
        <f si="34" t="shared"/>
        <v>32.208225271313978</v>
      </c>
      <c r="M34" s="21"/>
      <c r="N34" s="28"/>
    </row>
    <row ht="18" customHeight="1" r="35">
      <c r="A35" s="17" t="s">
        <v>43</v>
      </c>
      <c r="B35" s="17">
        <v>4891.7794800000001</v>
      </c>
      <c r="C35" s="24">
        <f si="27" t="shared"/>
        <v>0.12790000000040891</v>
      </c>
      <c r="D35" s="23">
        <f si="28" t="shared"/>
        <v>306.96000000098138</v>
      </c>
      <c r="E35" s="17">
        <v>1322.63698</v>
      </c>
      <c r="F35" s="24">
        <f si="29" t="shared"/>
        <v>0.035249999999905413</v>
      </c>
      <c r="G35" s="23">
        <f si="30" t="shared"/>
        <v>84.59999999977299</v>
      </c>
      <c r="H35" s="20">
        <f si="31" t="shared"/>
        <v>0.27560594214067796</v>
      </c>
      <c r="I35" s="26">
        <f si="32" t="shared"/>
        <v>0.9640558898729672</v>
      </c>
      <c r="J35" s="23">
        <f si="33" t="shared"/>
        <v>318.40477634697015</v>
      </c>
      <c r="K35" s="21">
        <v>6</v>
      </c>
      <c r="L35" s="28">
        <f si="34" t="shared"/>
        <v>30.674833944794813</v>
      </c>
      <c r="M35" s="21"/>
      <c r="N35" s="28"/>
    </row>
    <row ht="18" customHeight="1" r="36">
      <c r="A36" s="17" t="s">
        <v>44</v>
      </c>
      <c r="B36" s="17">
        <v>4891.90913</v>
      </c>
      <c r="C36" s="24">
        <f si="27" t="shared"/>
        <v>0.12964999999985594</v>
      </c>
      <c r="D36" s="23">
        <f si="28" t="shared"/>
        <v>311.15999999965425</v>
      </c>
      <c r="E36" s="17">
        <v>1322.6803299999999</v>
      </c>
      <c r="F36" s="24">
        <f si="29" t="shared"/>
        <v>0.043349999999918509</v>
      </c>
      <c r="G36" s="23">
        <f si="30" t="shared"/>
        <v>104.03999999980442</v>
      </c>
      <c r="H36" s="20">
        <f si="31" t="shared"/>
        <v>0.3343617431543901</v>
      </c>
      <c r="I36" s="26">
        <f si="32" t="shared"/>
        <v>0.94839029177642142</v>
      </c>
      <c r="J36" s="23">
        <f si="33" t="shared"/>
        <v>328.09277224551005</v>
      </c>
      <c r="K36" s="21">
        <v>6</v>
      </c>
      <c r="L36" s="28">
        <f si="34" t="shared"/>
        <v>31.608166882997114</v>
      </c>
      <c r="M36" s="21"/>
      <c r="N36" s="28"/>
    </row>
    <row ht="18" customHeight="1" r="37">
      <c r="A37" s="17" t="s">
        <v>45</v>
      </c>
      <c r="B37" s="17">
        <v>4892.0332799999996</v>
      </c>
      <c r="C37" s="24">
        <f si="27" t="shared"/>
        <v>0.12414999999964493</v>
      </c>
      <c r="D37" s="23">
        <f si="28" t="shared"/>
        <v>297.95999999914784</v>
      </c>
      <c r="E37" s="17">
        <v>1322.7203300000001</v>
      </c>
      <c r="F37" s="24">
        <f si="29" t="shared"/>
        <v>0.040000000000190994</v>
      </c>
      <c r="G37" s="23">
        <f si="30" t="shared"/>
        <v>96.000000000458385</v>
      </c>
      <c r="H37" s="20">
        <f si="31" t="shared"/>
        <v>0.32219089810958834</v>
      </c>
      <c r="I37" s="26">
        <f si="32" t="shared"/>
        <v>0.95181694679103979</v>
      </c>
      <c r="J37" s="23">
        <f si="33" t="shared"/>
        <v>313.04338612975067</v>
      </c>
      <c r="K37" s="21">
        <v>6</v>
      </c>
      <c r="L37" s="28">
        <f si="34" t="shared"/>
        <v>30.158322363174442</v>
      </c>
      <c r="M37" s="21"/>
      <c r="N37" s="28"/>
    </row>
    <row ht="18" customHeight="1" r="38">
      <c r="A38" s="17" t="s">
        <v>46</v>
      </c>
      <c r="B38" s="17">
        <v>4892.1579300000003</v>
      </c>
      <c r="C38" s="24">
        <f si="27" t="shared"/>
        <v>0.12465000000065629</v>
      </c>
      <c r="D38" s="23">
        <f si="28" t="shared"/>
        <v>299.1600000015751</v>
      </c>
      <c r="E38" s="17">
        <v>1322.7558799999999</v>
      </c>
      <c r="F38" s="24">
        <f si="29" t="shared"/>
        <v>0.035549999999830106</v>
      </c>
      <c r="G38" s="23">
        <f si="30" t="shared"/>
        <v>85.319999999592255</v>
      </c>
      <c r="H38" s="20">
        <f si="31" t="shared"/>
        <v>0.28519855595381416</v>
      </c>
      <c r="I38" s="26">
        <f si="32" t="shared"/>
        <v>0.96165484503540255</v>
      </c>
      <c r="J38" s="23">
        <f si="33" t="shared"/>
        <v>311.08874618165288</v>
      </c>
      <c r="K38" s="21">
        <v>6</v>
      </c>
      <c r="L38" s="28">
        <f si="34" t="shared"/>
        <v>29.970014083010874</v>
      </c>
      <c r="M38" s="21"/>
      <c r="N38" s="28"/>
    </row>
    <row ht="18" customHeight="1" r="39">
      <c r="A39" s="17" t="s">
        <v>47</v>
      </c>
      <c r="B39" s="17">
        <v>4892.2911800000002</v>
      </c>
      <c r="C39" s="24">
        <f si="27" t="shared"/>
        <v>0.13324999999986176</v>
      </c>
      <c r="D39" s="23">
        <f si="28" t="shared"/>
        <v>319.79999999966822</v>
      </c>
      <c r="E39" s="17">
        <v>1322.79393</v>
      </c>
      <c r="F39" s="24">
        <f si="29" t="shared"/>
        <v>0.03805000000011205</v>
      </c>
      <c r="G39" s="23">
        <f si="30" t="shared"/>
        <v>91.320000000268919</v>
      </c>
      <c r="H39" s="20">
        <f si="31" t="shared"/>
        <v>0.28555347092046174</v>
      </c>
      <c r="I39" s="26">
        <f si="32" t="shared"/>
        <v>0.96156478368799125</v>
      </c>
      <c r="J39" s="23">
        <f si="33" t="shared"/>
        <v>332.58289553107949</v>
      </c>
      <c r="K39" s="21">
        <v>6</v>
      </c>
      <c r="L39" s="28">
        <f si="34" t="shared"/>
        <v>32.040741380643496</v>
      </c>
      <c r="M39" s="21"/>
      <c r="N39" s="28"/>
    </row>
    <row ht="18" customHeight="1" r="40">
      <c r="A40" s="17" t="s">
        <v>48</v>
      </c>
      <c r="B40" s="17">
        <v>4892.4216299999998</v>
      </c>
      <c r="C40" s="24">
        <f si="27" t="shared"/>
        <v>0.13044999999965512</v>
      </c>
      <c r="D40" s="23">
        <f si="28" t="shared"/>
        <v>313.07999999917229</v>
      </c>
      <c r="E40" s="17">
        <v>1322.8336300000001</v>
      </c>
      <c r="F40" s="24">
        <f si="29" t="shared"/>
        <v>0.039700000000038926</v>
      </c>
      <c r="G40" s="23">
        <f si="30" t="shared"/>
        <v>95.280000000093423</v>
      </c>
      <c r="H40" s="20">
        <f si="31" t="shared"/>
        <v>0.30433116136561045</v>
      </c>
      <c r="I40" s="26">
        <f si="32" t="shared"/>
        <v>0.9566783211258898</v>
      </c>
      <c r="J40" s="23">
        <f si="33" t="shared"/>
        <v>327.25733727374171</v>
      </c>
      <c r="K40" s="21">
        <v>6</v>
      </c>
      <c r="L40" s="28">
        <f si="34" t="shared"/>
        <v>31.527681818279547</v>
      </c>
      <c r="M40" s="21"/>
      <c r="N40" s="28"/>
    </row>
    <row ht="18" customHeight="1" r="41">
      <c r="A41" s="17" t="s">
        <v>49</v>
      </c>
      <c r="B41" s="17">
        <v>4892.5527599999996</v>
      </c>
      <c r="C41" s="24">
        <f si="27" t="shared"/>
        <v>0.13112999999975727</v>
      </c>
      <c r="D41" s="23">
        <f si="28" t="shared"/>
        <v>314.71199999941746</v>
      </c>
      <c r="E41" s="17">
        <v>1322.8736799999999</v>
      </c>
      <c r="F41" s="24">
        <f si="29" t="shared"/>
        <v>0.040049999999837382</v>
      </c>
      <c r="G41" s="23">
        <f si="30" t="shared"/>
        <v>96.119999999609718</v>
      </c>
      <c r="H41" s="20">
        <f si="31" t="shared"/>
        <v>0.30542210020522775</v>
      </c>
      <c r="I41" s="26">
        <f si="32" t="shared"/>
        <v>0.95638723326851161</v>
      </c>
      <c r="J41" s="23">
        <f si="33" t="shared"/>
        <v>329.06336372127225</v>
      </c>
      <c r="K41" s="21">
        <v>6</v>
      </c>
      <c r="L41" s="28">
        <f si="34" t="shared"/>
        <v>31.701672805517553</v>
      </c>
      <c r="M41" s="21"/>
      <c r="N41" s="28"/>
    </row>
    <row ht="18" customHeight="1" r="42">
      <c r="A42" s="29"/>
      <c r="B42" s="40"/>
      <c r="C42" s="29"/>
      <c r="D42" s="23">
        <f>SUM(D18:D41)</f>
        <v>7503.0719999987923</v>
      </c>
      <c r="E42" s="29"/>
      <c r="F42" s="24"/>
      <c r="G42" s="23">
        <f>SUM(G18:G41)</f>
        <v>2344.3199999997887</v>
      </c>
      <c r="H42" s="25"/>
      <c r="I42" s="20"/>
      <c r="J42" s="30"/>
      <c r="N42" s="48"/>
    </row>
    <row ht="12.75" customHeight="1" r="43">
      <c r="C43" s="1"/>
      <c r="D43" s="1"/>
      <c r="E43" s="1"/>
      <c r="J43" s="1"/>
    </row>
    <row ht="12.75" customHeight="1" r="44">
      <c r="A44" s="33" t="s">
        <v>50</v>
      </c>
      <c r="B44" s="1"/>
      <c r="C44" s="1"/>
      <c r="D44" s="1"/>
      <c r="F44" s="33" t="s">
        <v>51</v>
      </c>
      <c r="G44" s="1"/>
      <c r="H44" s="1"/>
      <c r="J44" s="1"/>
      <c r="K44" s="1"/>
    </row>
    <row ht="12.75" customHeight="1" r="45">
      <c r="A45" s="1" t="s">
        <v>52</v>
      </c>
      <c r="B45" s="1"/>
      <c r="C45" s="1"/>
      <c r="D45" s="1"/>
      <c r="F45" s="1" t="s">
        <v>53</v>
      </c>
      <c r="G45" s="1"/>
      <c r="H45" s="1"/>
      <c r="J45" s="1"/>
      <c r="K45" s="1"/>
    </row>
    <row ht="12.75" customHeight="1" r="46">
      <c r="A46" s="1" t="s">
        <v>54</v>
      </c>
      <c r="B46" s="1"/>
      <c r="C46" s="1"/>
      <c r="D46" s="1"/>
      <c r="F46" s="1" t="s">
        <v>54</v>
      </c>
      <c r="G46" s="1"/>
      <c r="H46" s="1"/>
      <c r="J46" s="1"/>
      <c r="K46" s="1"/>
    </row>
    <row ht="12.75" customHeight="1" r="47">
      <c r="B47" s="1"/>
      <c r="C47" s="1"/>
      <c r="D47" s="1"/>
      <c r="G47" s="1"/>
      <c r="H47" s="1"/>
      <c r="J47" s="1"/>
      <c r="K47" s="1"/>
    </row>
    <row ht="12.75" customHeight="1" r="48">
      <c r="A48" s="33"/>
      <c r="B48" s="1"/>
      <c r="C48" s="1"/>
      <c r="D48" s="1"/>
      <c r="F48" s="33"/>
      <c r="G48" s="1"/>
      <c r="H48" s="1"/>
      <c r="I48" s="1"/>
      <c r="J48" s="1"/>
      <c r="K48" s="1"/>
    </row>
    <row ht="12.75" customHeight="1" r="49">
      <c r="A49" s="1" t="s">
        <v>55</v>
      </c>
      <c r="B49" s="1"/>
      <c r="C49" s="1"/>
      <c r="D49" s="1"/>
      <c r="H49" s="1"/>
      <c r="I49" s="1"/>
      <c r="J49" s="1"/>
      <c r="K49" s="1"/>
    </row>
    <row ht="12.75" customHeight="1" r="50">
      <c r="A50" s="1" t="s">
        <v>54</v>
      </c>
      <c r="B50" s="1"/>
      <c r="C50" s="1"/>
      <c r="D50" s="1"/>
      <c r="E50" s="1"/>
      <c r="H50" s="1"/>
      <c r="I50" s="1"/>
      <c r="J50" s="1"/>
      <c r="K50" s="1"/>
    </row>
    <row ht="12.75" customHeight="1" r="51">
      <c r="C51" s="4"/>
      <c r="D51" s="4"/>
      <c r="E51" s="1"/>
    </row>
    <row ht="12.75" customHeight="1" r="52">
      <c r="C52" s="4"/>
      <c r="D52" s="4"/>
      <c r="E52" s="1"/>
    </row>
    <row ht="12.75" customHeight="1" r="53">
      <c r="A53" s="1" t="s">
        <v>56</v>
      </c>
      <c r="C53" s="4"/>
      <c r="D53" s="4"/>
      <c r="E53" s="1"/>
    </row>
    <row ht="12.75" customHeight="1" r="54">
      <c r="C54" s="4"/>
      <c r="D54" s="4"/>
      <c r="E54" s="1"/>
    </row>
    <row ht="12.75" customHeight="1" r="55">
      <c r="A55" s="1" t="s">
        <v>57</v>
      </c>
      <c r="C55" s="4"/>
      <c r="D55" s="4"/>
      <c r="E55" s="1"/>
      <c r="F55" s="1" t="s">
        <v>58</v>
      </c>
      <c r="J55" s="0" t="s">
        <v>59</v>
      </c>
    </row>
    <row ht="12.75" customHeight="1" r="56">
      <c r="C56" s="4"/>
      <c r="D56" s="4"/>
      <c r="E56" s="1"/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35" t="shared">B845-B844</f>
        <v>0</v>
      </c>
    </row>
    <row ht="12.75" customHeight="1" r="846">
      <c r="C846" s="34">
        <f si="35" t="shared"/>
        <v>0</v>
      </c>
    </row>
    <row ht="12.75" customHeight="1" r="847">
      <c r="C847" s="34">
        <f si="35" t="shared"/>
        <v>0</v>
      </c>
    </row>
    <row ht="12.75" customHeight="1" r="848">
      <c r="C848" s="34">
        <f si="35" t="shared"/>
        <v>0</v>
      </c>
    </row>
    <row ht="12.75" customHeight="1" r="849">
      <c r="C849" s="34">
        <f si="35" t="shared"/>
        <v>0</v>
      </c>
    </row>
    <row ht="12.75" customHeight="1" r="850">
      <c r="C850" s="34">
        <f si="35" t="shared"/>
        <v>0</v>
      </c>
    </row>
    <row ht="12.75" customHeight="1" r="851">
      <c r="C851" s="34">
        <f si="35" t="shared"/>
        <v>0</v>
      </c>
    </row>
    <row ht="12.75" customHeight="1" r="852">
      <c r="C852" s="34">
        <f si="35" t="shared"/>
        <v>0</v>
      </c>
    </row>
    <row ht="12.75" customHeight="1" r="853">
      <c r="C853" s="34">
        <f si="35" t="shared"/>
        <v>0</v>
      </c>
    </row>
    <row ht="12.75" customHeight="1" r="854">
      <c r="C854" s="34">
        <f si="35" t="shared"/>
        <v>0</v>
      </c>
    </row>
    <row ht="12.75" customHeight="1" r="855">
      <c r="C855" s="34">
        <f si="35" t="shared"/>
        <v>0</v>
      </c>
    </row>
    <row ht="12.75" customHeight="1" r="856">
      <c r="C856" s="34">
        <f si="35" t="shared"/>
        <v>0</v>
      </c>
    </row>
    <row ht="12.75" customHeight="1" r="857">
      <c r="C857" s="34">
        <f si="35" t="shared"/>
        <v>0</v>
      </c>
    </row>
    <row ht="12.75" customHeight="1" r="858">
      <c r="C858" s="34">
        <f si="35" t="shared"/>
        <v>0</v>
      </c>
    </row>
    <row ht="12.75" customHeight="1" r="859">
      <c r="C859" s="34">
        <f si="35" t="shared"/>
        <v>0</v>
      </c>
    </row>
    <row ht="12.75" customHeight="1" r="860">
      <c r="C860" s="34">
        <f si="35" t="shared"/>
        <v>0</v>
      </c>
    </row>
    <row ht="12.75" customHeight="1" r="861">
      <c r="C861" s="34">
        <f si="35" t="shared"/>
        <v>0</v>
      </c>
    </row>
    <row ht="12.75" customHeight="1" r="862">
      <c r="C862" s="34">
        <f si="35" t="shared"/>
        <v>0</v>
      </c>
    </row>
    <row ht="12.75" customHeight="1" r="863">
      <c r="C863" s="34">
        <f si="35" t="shared"/>
        <v>0</v>
      </c>
    </row>
    <row ht="12.75" customHeight="1" r="864">
      <c r="C864" s="34">
        <f si="35" t="shared"/>
        <v>0</v>
      </c>
    </row>
    <row ht="12.75" customHeight="1" r="865">
      <c r="C865" s="34">
        <f si="35" t="shared"/>
        <v>0</v>
      </c>
    </row>
    <row ht="12.75" customHeight="1" r="866">
      <c r="C866" s="34">
        <f si="35" t="shared"/>
        <v>0</v>
      </c>
    </row>
    <row ht="12.75" customHeight="1" r="867">
      <c r="C867" s="34">
        <f si="35" t="shared"/>
        <v>0</v>
      </c>
    </row>
    <row ht="12.75" customHeight="1" r="868">
      <c r="C868" s="34">
        <f si="35" t="shared"/>
        <v>0</v>
      </c>
    </row>
    <row ht="12.75" customHeight="1" r="869">
      <c r="C869" s="34">
        <f si="35" t="shared"/>
        <v>0</v>
      </c>
    </row>
    <row ht="12.75" customHeight="1" r="870">
      <c r="C870" s="34">
        <f si="35" t="shared"/>
        <v>0</v>
      </c>
    </row>
    <row ht="12.75" customHeight="1" r="871">
      <c r="C871" s="34">
        <f si="35" t="shared"/>
        <v>0</v>
      </c>
    </row>
    <row ht="12.75" customHeight="1" r="872">
      <c r="C872" s="34">
        <f si="35" t="shared"/>
        <v>0</v>
      </c>
    </row>
    <row ht="12.75" customHeight="1" r="873">
      <c r="C873" s="34">
        <f si="35" t="shared"/>
        <v>0</v>
      </c>
    </row>
    <row ht="12.75" customHeight="1" r="874">
      <c r="C874" s="34">
        <f si="35" t="shared"/>
        <v>0</v>
      </c>
    </row>
    <row ht="12.75" customHeight="1" r="875">
      <c r="C875" s="34">
        <f si="35" t="shared"/>
        <v>0</v>
      </c>
    </row>
    <row ht="12.75" customHeight="1" r="876">
      <c r="C876" s="34">
        <f si="35" t="shared"/>
        <v>0</v>
      </c>
    </row>
    <row ht="12.75" customHeight="1" r="877">
      <c r="C877" s="34">
        <f si="35" t="shared"/>
        <v>0</v>
      </c>
    </row>
    <row ht="12.75" customHeight="1" r="878">
      <c r="C878" s="34">
        <f si="35" t="shared"/>
        <v>0</v>
      </c>
    </row>
    <row ht="12.75" customHeight="1" r="879">
      <c r="C879" s="34">
        <f si="35" t="shared"/>
        <v>0</v>
      </c>
    </row>
    <row ht="12.75" customHeight="1" r="880">
      <c r="C880" s="34">
        <f si="35" t="shared"/>
        <v>0</v>
      </c>
    </row>
    <row ht="12.75" customHeight="1" r="881">
      <c r="C881" s="34">
        <f si="35" t="shared"/>
        <v>0</v>
      </c>
    </row>
    <row ht="12.75" customHeight="1" r="882">
      <c r="C882" s="34">
        <f si="35" t="shared"/>
        <v>0</v>
      </c>
    </row>
    <row ht="12.75" customHeight="1" r="883">
      <c r="C883" s="34">
        <f si="35" t="shared"/>
        <v>0</v>
      </c>
    </row>
    <row ht="12.75" customHeight="1" r="884">
      <c r="C884" s="34">
        <f si="35" t="shared"/>
        <v>0</v>
      </c>
    </row>
    <row ht="12.75" customHeight="1" r="885">
      <c r="C885" s="34">
        <f si="35" t="shared"/>
        <v>0</v>
      </c>
    </row>
    <row ht="12.75" customHeight="1" r="886">
      <c r="C886" s="34">
        <f si="35" t="shared"/>
        <v>0</v>
      </c>
    </row>
    <row ht="12.75" customHeight="1" r="887">
      <c r="C887" s="34">
        <f si="35" t="shared"/>
        <v>0</v>
      </c>
    </row>
    <row ht="12.75" customHeight="1" r="888">
      <c r="C888" s="34">
        <f si="35" t="shared"/>
        <v>0</v>
      </c>
    </row>
    <row ht="12.75" customHeight="1" r="889">
      <c r="C889" s="34">
        <f si="35" t="shared"/>
        <v>0</v>
      </c>
    </row>
    <row ht="12.75" customHeight="1" r="890">
      <c r="C890" s="34">
        <f si="35" t="shared"/>
        <v>0</v>
      </c>
    </row>
    <row ht="12.75" customHeight="1" r="891">
      <c r="C891" s="34">
        <f si="35" t="shared"/>
        <v>0</v>
      </c>
    </row>
    <row ht="12.75" customHeight="1" r="892">
      <c r="C892" s="34">
        <f si="35" t="shared"/>
        <v>0</v>
      </c>
    </row>
    <row ht="12.75" customHeight="1" r="893">
      <c r="C893" s="34">
        <f si="35" t="shared"/>
        <v>0</v>
      </c>
    </row>
    <row ht="12.75" customHeight="1" r="894">
      <c r="C894" s="34">
        <f si="35" t="shared"/>
        <v>0</v>
      </c>
    </row>
    <row ht="12.75" customHeight="1" r="895">
      <c r="C895" s="34">
        <f si="35" t="shared"/>
        <v>0</v>
      </c>
    </row>
    <row ht="12.75" customHeight="1" r="896">
      <c r="C896" s="34">
        <f si="35" t="shared"/>
        <v>0</v>
      </c>
    </row>
    <row ht="12.75" customHeight="1" r="897">
      <c r="C897" s="34">
        <f si="35" t="shared"/>
        <v>0</v>
      </c>
    </row>
    <row ht="12.75" customHeight="1" r="898">
      <c r="C898" s="34">
        <f si="35" t="shared"/>
        <v>0</v>
      </c>
    </row>
    <row ht="12.75" customHeight="1" r="899">
      <c r="C899" s="34">
        <f si="35" t="shared"/>
        <v>0</v>
      </c>
    </row>
    <row ht="12.75" customHeight="1" r="900">
      <c r="C900" s="34">
        <f si="35" t="shared"/>
        <v>0</v>
      </c>
    </row>
    <row ht="12.75" customHeight="1" r="901">
      <c r="C901" s="34">
        <f si="35" t="shared"/>
        <v>0</v>
      </c>
    </row>
    <row ht="12.75" customHeight="1" r="902">
      <c r="C902" s="34">
        <f si="35" t="shared"/>
        <v>0</v>
      </c>
    </row>
    <row ht="12.75" customHeight="1" r="903">
      <c r="C903" s="34">
        <f si="35" t="shared"/>
        <v>0</v>
      </c>
    </row>
    <row ht="12.75" customHeight="1" r="904">
      <c r="C904" s="34">
        <f si="35" t="shared"/>
        <v>0</v>
      </c>
    </row>
  </sheetData>
  <mergeCells count="9"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78740199999999982" right="0.78740199999999982" top="1.0629920000000002" bottom="1.0629920000000002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E12" activeCellId="0" sqref="E12"/>
    </sheetView>
  </sheetViews>
  <sheetFormatPr customHeight="1" defaultColWidth="8" defaultRowHeight="12.75"/>
  <cols>
    <col customWidth="1" min="1" max="1" style="1" width="7.5703100000000001"/>
    <col customWidth="1" min="2" max="2" style="1" width="16.425799999999999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75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77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78</v>
      </c>
      <c r="C15" s="9"/>
      <c r="D15" s="9"/>
      <c r="E15" s="12" t="s">
        <v>79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20">
        <v>5019134.3399999999</v>
      </c>
      <c r="C17" s="17"/>
      <c r="D17" s="17"/>
      <c r="E17" s="20">
        <v>1775234.3700000001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20">
        <v>5019236.9400000004</v>
      </c>
      <c r="C18" s="24">
        <f ref="C18:C41" si="36" t="shared">B18-B17</f>
        <v>102.60000000055879</v>
      </c>
      <c r="D18" s="23">
        <f ref="D18:D41" si="37" t="shared">C18*3</f>
        <v>307.80000000167638</v>
      </c>
      <c r="E18" s="20">
        <v>1775289.3300000001</v>
      </c>
      <c r="F18" s="24">
        <f ref="F18:F41" si="38" t="shared">E18-E17</f>
        <v>54.959999999962747</v>
      </c>
      <c r="G18" s="23">
        <f ref="G18:G41" si="39" t="shared">F18*3</f>
        <v>164.87999999988824</v>
      </c>
      <c r="H18" s="20">
        <f ref="H18:H42" si="40" t="shared">G18/D18</f>
        <v>0.53567251461660248</v>
      </c>
      <c r="I18" s="26">
        <f ref="I18:I42" si="41" t="shared">1/SQRT(1+H18*H18)</f>
        <v>0.8814952964534577</v>
      </c>
      <c r="J18" s="23">
        <f ref="J18:J42" si="42" t="shared">SQRT(D18*D18+G18*G18)</f>
        <v>349.17940145574897</v>
      </c>
      <c r="K18" s="21">
        <v>6</v>
      </c>
      <c r="L18" s="28">
        <f ref="L18:L41" si="43" t="shared">D18/I18/K18/1.73</f>
        <v>33.639634051613584</v>
      </c>
      <c r="M18" s="21"/>
      <c r="N18" s="21"/>
    </row>
    <row ht="18" customHeight="1" r="19">
      <c r="A19" s="17" t="s">
        <v>27</v>
      </c>
      <c r="B19" s="20">
        <v>5019336.5999999996</v>
      </c>
      <c r="C19" s="24">
        <f si="36" t="shared"/>
        <v>99.659999999217689</v>
      </c>
      <c r="D19" s="23">
        <f si="37" t="shared"/>
        <v>298.97999999765307</v>
      </c>
      <c r="E19" s="20">
        <v>1775343.6299999999</v>
      </c>
      <c r="F19" s="24">
        <f si="38" t="shared"/>
        <v>54.299999999813735</v>
      </c>
      <c r="G19" s="23">
        <f si="39" t="shared"/>
        <v>162.89999999944121</v>
      </c>
      <c r="H19" s="20">
        <f si="40" t="shared"/>
        <v>0.54485249849729056</v>
      </c>
      <c r="I19" s="26">
        <f si="41" t="shared"/>
        <v>0.87811772100529206</v>
      </c>
      <c r="J19" s="23">
        <f si="42" t="shared"/>
        <v>340.4782671455178</v>
      </c>
      <c r="K19" s="21">
        <v>6</v>
      </c>
      <c r="L19" s="28">
        <f si="43" t="shared"/>
        <v>32.801374484153925</v>
      </c>
      <c r="M19" s="21"/>
      <c r="N19" s="21"/>
    </row>
    <row ht="18" customHeight="1" r="20">
      <c r="A20" s="17" t="s">
        <v>28</v>
      </c>
      <c r="B20" s="20">
        <v>5019423.5999999996</v>
      </c>
      <c r="C20" s="24">
        <f si="36" t="shared"/>
        <v>87</v>
      </c>
      <c r="D20" s="23">
        <f si="37" t="shared"/>
        <v>261</v>
      </c>
      <c r="E20" s="20">
        <v>1775399.6100000001</v>
      </c>
      <c r="F20" s="24">
        <f si="38" t="shared"/>
        <v>55.980000000214204</v>
      </c>
      <c r="G20" s="23">
        <f si="39" t="shared"/>
        <v>167.94000000064261</v>
      </c>
      <c r="H20" s="20">
        <f si="40" t="shared"/>
        <v>0.64344827586453113</v>
      </c>
      <c r="I20" s="26">
        <f si="41" t="shared"/>
        <v>0.84095227747958445</v>
      </c>
      <c r="J20" s="23">
        <f si="42" t="shared"/>
        <v>310.36243909374059</v>
      </c>
      <c r="K20" s="21">
        <v>6</v>
      </c>
      <c r="L20" s="28">
        <f si="43" t="shared"/>
        <v>29.900042301901795</v>
      </c>
      <c r="M20" s="21"/>
      <c r="N20" s="21"/>
    </row>
    <row ht="18" customHeight="1" r="21">
      <c r="A21" s="17" t="s">
        <v>29</v>
      </c>
      <c r="B21" s="20">
        <v>5019515.2199999997</v>
      </c>
      <c r="C21" s="24">
        <f si="36" t="shared"/>
        <v>91.620000000111759</v>
      </c>
      <c r="D21" s="23">
        <f si="37" t="shared"/>
        <v>274.86000000033528</v>
      </c>
      <c r="E21" s="20">
        <v>1775454.6299999999</v>
      </c>
      <c r="F21" s="24">
        <f si="38" t="shared"/>
        <v>55.019999999785796</v>
      </c>
      <c r="G21" s="23">
        <f si="39" t="shared"/>
        <v>165.05999999935739</v>
      </c>
      <c r="H21" s="20">
        <f si="40" t="shared"/>
        <v>0.60052390307486014</v>
      </c>
      <c r="I21" s="26">
        <f si="41" t="shared"/>
        <v>0.85729471241040489</v>
      </c>
      <c r="J21" s="23">
        <f si="42" t="shared"/>
        <v>320.61319873013991</v>
      </c>
      <c r="K21" s="21">
        <v>6</v>
      </c>
      <c r="L21" s="28">
        <f si="43" t="shared"/>
        <v>30.887591399820803</v>
      </c>
      <c r="M21" s="21"/>
      <c r="N21" s="21"/>
    </row>
    <row ht="18" customHeight="1" r="22">
      <c r="A22" s="17" t="s">
        <v>30</v>
      </c>
      <c r="B22" s="20">
        <v>5019596.9400000004</v>
      </c>
      <c r="C22" s="24">
        <f si="36" t="shared"/>
        <v>81.720000000670552</v>
      </c>
      <c r="D22" s="23">
        <f si="37" t="shared"/>
        <v>245.16000000201166</v>
      </c>
      <c r="E22" s="20">
        <v>1775510.01</v>
      </c>
      <c r="F22" s="24">
        <f si="38" t="shared"/>
        <v>55.380000000121072</v>
      </c>
      <c r="G22" s="23">
        <f si="39" t="shared"/>
        <v>166.14000000036322</v>
      </c>
      <c r="H22" s="20">
        <f si="40" t="shared"/>
        <v>0.67767988252161837</v>
      </c>
      <c r="I22" s="26">
        <f si="41" t="shared"/>
        <v>0.82781853396742755</v>
      </c>
      <c r="J22" s="23">
        <f si="42" t="shared"/>
        <v>296.15186172149424</v>
      </c>
      <c r="K22" s="21">
        <v>6</v>
      </c>
      <c r="L22" s="28">
        <f si="43" t="shared"/>
        <v>28.531007872976321</v>
      </c>
      <c r="M22" s="21"/>
      <c r="N22" s="21"/>
    </row>
    <row ht="18" customHeight="1" r="23">
      <c r="A23" s="17" t="s">
        <v>31</v>
      </c>
      <c r="B23" s="20">
        <v>5019694.2599999998</v>
      </c>
      <c r="C23" s="24">
        <f si="36" t="shared"/>
        <v>97.319999999366701</v>
      </c>
      <c r="D23" s="23">
        <f si="37" t="shared"/>
        <v>291.9599999981001</v>
      </c>
      <c r="E23" s="20">
        <v>1775563.3500000001</v>
      </c>
      <c r="F23" s="24">
        <f si="38" t="shared"/>
        <v>53.340000000083819</v>
      </c>
      <c r="G23" s="23">
        <f si="39" t="shared"/>
        <v>160.02000000025146</v>
      </c>
      <c r="H23" s="20">
        <f si="40" t="shared"/>
        <v>0.54808877928926147</v>
      </c>
      <c r="I23" s="26">
        <f si="41" t="shared"/>
        <v>0.8769226767419338</v>
      </c>
      <c r="J23" s="23">
        <f si="42" t="shared"/>
        <v>332.93699403786758</v>
      </c>
      <c r="K23" s="21">
        <v>6</v>
      </c>
      <c r="L23" s="28">
        <f si="43" t="shared"/>
        <v>32.074854916942925</v>
      </c>
      <c r="M23" s="21"/>
      <c r="N23" s="21"/>
    </row>
    <row ht="18" customHeight="1" r="24">
      <c r="A24" s="17" t="s">
        <v>32</v>
      </c>
      <c r="B24" s="20">
        <v>5019804.2999999998</v>
      </c>
      <c r="C24" s="24">
        <f si="36" t="shared"/>
        <v>110.04000000003725</v>
      </c>
      <c r="D24" s="23">
        <f si="37" t="shared"/>
        <v>330.12000000011176</v>
      </c>
      <c r="E24" s="20">
        <v>1775616.3899999999</v>
      </c>
      <c r="F24" s="24">
        <f si="38" t="shared"/>
        <v>53.039999999804422</v>
      </c>
      <c r="G24" s="23">
        <f si="39" t="shared"/>
        <v>159.11999999941327</v>
      </c>
      <c r="H24" s="20">
        <f si="40" t="shared"/>
        <v>0.48200654307330487</v>
      </c>
      <c r="I24" s="26">
        <f si="41" t="shared"/>
        <v>0.90081671324969703</v>
      </c>
      <c r="J24" s="23">
        <f si="42" t="shared"/>
        <v>366.46744575731014</v>
      </c>
      <c r="K24" s="21">
        <v>6</v>
      </c>
      <c r="L24" s="28">
        <f si="43" t="shared"/>
        <v>35.305148916889223</v>
      </c>
      <c r="M24" s="21"/>
      <c r="N24" s="21"/>
    </row>
    <row ht="18" customHeight="1" r="25">
      <c r="A25" s="17" t="s">
        <v>33</v>
      </c>
      <c r="B25" s="20">
        <v>5019939.8399999999</v>
      </c>
      <c r="C25" s="24">
        <f si="36" t="shared"/>
        <v>135.54000000003725</v>
      </c>
      <c r="D25" s="23">
        <f si="37" t="shared"/>
        <v>406.62000000011176</v>
      </c>
      <c r="E25" s="20">
        <v>1775668.53</v>
      </c>
      <c r="F25" s="24">
        <f si="38" t="shared"/>
        <v>52.140000000130385</v>
      </c>
      <c r="G25" s="23">
        <f si="39" t="shared"/>
        <v>156.42000000039116</v>
      </c>
      <c r="H25" s="20">
        <f si="40" t="shared"/>
        <v>0.38468348827000187</v>
      </c>
      <c r="I25" s="26">
        <f si="41" t="shared"/>
        <v>0.93332430774737318</v>
      </c>
      <c r="J25" s="23">
        <f si="42" t="shared"/>
        <v>435.66849874671135</v>
      </c>
      <c r="K25" s="21">
        <v>6</v>
      </c>
      <c r="L25" s="28">
        <f si="43" t="shared"/>
        <v>41.971917027621529</v>
      </c>
      <c r="M25" s="21"/>
      <c r="N25" s="21"/>
    </row>
    <row ht="18" customHeight="1" r="26">
      <c r="A26" s="17" t="s">
        <v>34</v>
      </c>
      <c r="B26" s="20">
        <v>5020082.7599999998</v>
      </c>
      <c r="C26" s="24">
        <f si="36" t="shared"/>
        <v>142.91999999992549</v>
      </c>
      <c r="D26" s="23">
        <f si="37" t="shared"/>
        <v>428.75999999977648</v>
      </c>
      <c r="E26" s="20">
        <v>1775722.77</v>
      </c>
      <c r="F26" s="24">
        <f si="38" t="shared"/>
        <v>54.239999999990687</v>
      </c>
      <c r="G26" s="23">
        <f si="39" t="shared"/>
        <v>162.71999999997206</v>
      </c>
      <c r="H26" s="20">
        <f si="40" t="shared"/>
        <v>0.37951301427385226</v>
      </c>
      <c r="I26" s="26">
        <f si="41" t="shared"/>
        <v>0.93493467902525196</v>
      </c>
      <c r="J26" s="23">
        <f si="42" t="shared"/>
        <v>458.59888355707898</v>
      </c>
      <c r="K26" s="21">
        <v>6</v>
      </c>
      <c r="L26" s="28">
        <f si="43" t="shared"/>
        <v>44.181009976597196</v>
      </c>
      <c r="M26" s="21"/>
      <c r="N26" s="21"/>
    </row>
    <row ht="18" customHeight="1" r="27">
      <c r="A27" s="41" t="s">
        <v>35</v>
      </c>
      <c r="B27" s="20">
        <v>5020235.0999999996</v>
      </c>
      <c r="C27" s="24">
        <f si="36" t="shared"/>
        <v>152.33999999985099</v>
      </c>
      <c r="D27" s="23">
        <f si="37" t="shared"/>
        <v>457.01999999955297</v>
      </c>
      <c r="E27" s="20">
        <v>1775781.5700000001</v>
      </c>
      <c r="F27" s="24">
        <f si="38" t="shared"/>
        <v>58.800000000046566</v>
      </c>
      <c r="G27" s="23">
        <f si="39" t="shared"/>
        <v>176.4000000001397</v>
      </c>
      <c r="H27" s="20">
        <f si="40" t="shared"/>
        <v>0.3859787317848502</v>
      </c>
      <c r="I27" s="26">
        <f si="41" t="shared"/>
        <v>0.93291879909807773</v>
      </c>
      <c r="J27" s="23">
        <f si="42" t="shared"/>
        <v>489.88186371781586</v>
      </c>
      <c r="K27" s="21">
        <v>6</v>
      </c>
      <c r="L27" s="28">
        <f si="43" t="shared"/>
        <v>47.194784558556442</v>
      </c>
      <c r="M27" s="21"/>
      <c r="N27" s="21"/>
    </row>
    <row ht="18" customHeight="1" r="28">
      <c r="A28" s="17" t="s">
        <v>36</v>
      </c>
      <c r="B28" s="20">
        <v>5020399.4400000004</v>
      </c>
      <c r="C28" s="24">
        <f si="36" t="shared"/>
        <v>164.34000000078231</v>
      </c>
      <c r="D28" s="23">
        <f si="37" t="shared"/>
        <v>493.02000000234693</v>
      </c>
      <c r="E28" s="20">
        <v>1775839.8899999999</v>
      </c>
      <c r="F28" s="24">
        <f si="38" t="shared"/>
        <v>58.319999999832362</v>
      </c>
      <c r="G28" s="23">
        <f si="39" t="shared"/>
        <v>174.95999999949709</v>
      </c>
      <c r="H28" s="20">
        <f si="40" t="shared"/>
        <v>0.3548740416183202</v>
      </c>
      <c r="I28" s="26">
        <f si="41" t="shared"/>
        <v>0.9424172510950084</v>
      </c>
      <c r="J28" s="23">
        <f si="42" t="shared"/>
        <v>523.14407384786284</v>
      </c>
      <c r="K28" s="21">
        <v>6</v>
      </c>
      <c r="L28" s="28">
        <f si="43" t="shared"/>
        <v>50.399236401528206</v>
      </c>
      <c r="M28" s="21"/>
      <c r="N28" s="21"/>
    </row>
    <row ht="18" customHeight="1" r="29">
      <c r="A29" s="17" t="s">
        <v>37</v>
      </c>
      <c r="B29" s="20">
        <v>5020554</v>
      </c>
      <c r="C29" s="24">
        <f si="36" t="shared"/>
        <v>154.55999999959022</v>
      </c>
      <c r="D29" s="23">
        <f si="37" t="shared"/>
        <v>463.67999999877065</v>
      </c>
      <c r="E29" s="20">
        <v>1775897.4299999999</v>
      </c>
      <c r="F29" s="24">
        <f si="38" t="shared"/>
        <v>57.540000000037253</v>
      </c>
      <c r="G29" s="23">
        <f si="39" t="shared"/>
        <v>172.62000000011176</v>
      </c>
      <c r="H29" s="20">
        <f si="40" t="shared"/>
        <v>0.37228260869688024</v>
      </c>
      <c r="I29" s="26">
        <f si="41" t="shared"/>
        <v>0.93716376739716478</v>
      </c>
      <c r="J29" s="23">
        <f si="42" t="shared"/>
        <v>494.76944812599186</v>
      </c>
      <c r="K29" s="21">
        <v>6</v>
      </c>
      <c r="L29" s="28">
        <f si="43" t="shared"/>
        <v>47.665650108477067</v>
      </c>
      <c r="M29" s="21"/>
      <c r="N29" s="21"/>
    </row>
    <row ht="18" customHeight="1" r="30">
      <c r="A30" s="17" t="s">
        <v>38</v>
      </c>
      <c r="B30" s="20">
        <v>5020706.1600000001</v>
      </c>
      <c r="C30" s="24">
        <f si="36" t="shared"/>
        <v>152.16000000014901</v>
      </c>
      <c r="D30" s="23">
        <f si="37" t="shared"/>
        <v>456.48000000044703</v>
      </c>
      <c r="E30" s="20">
        <v>1775953.05</v>
      </c>
      <c r="F30" s="24">
        <f si="38" t="shared"/>
        <v>55.620000000111759</v>
      </c>
      <c r="G30" s="23">
        <f si="39" t="shared"/>
        <v>166.86000000033528</v>
      </c>
      <c r="H30" s="20">
        <f si="40" t="shared"/>
        <v>0.36553627760290019</v>
      </c>
      <c r="I30" s="26">
        <f si="41" t="shared"/>
        <v>0.93921899867663416</v>
      </c>
      <c r="J30" s="23">
        <f si="42" t="shared"/>
        <v>486.02083288735685</v>
      </c>
      <c r="K30" s="21">
        <v>6</v>
      </c>
      <c r="L30" s="28">
        <f si="43" t="shared"/>
        <v>46.822816270458269</v>
      </c>
      <c r="M30" s="21"/>
      <c r="N30" s="21"/>
    </row>
    <row ht="18" customHeight="1" r="31">
      <c r="A31" s="17" t="s">
        <v>39</v>
      </c>
      <c r="B31" s="20">
        <v>5020852.2599999998</v>
      </c>
      <c r="C31" s="24">
        <f si="36" t="shared"/>
        <v>146.09999999962747</v>
      </c>
      <c r="D31" s="23">
        <f si="37" t="shared"/>
        <v>438.29999999888241</v>
      </c>
      <c r="E31" s="20">
        <v>1776006.0900000001</v>
      </c>
      <c r="F31" s="24">
        <f si="38" t="shared"/>
        <v>53.040000000037253</v>
      </c>
      <c r="G31" s="23">
        <f si="39" t="shared"/>
        <v>159.12000000011176</v>
      </c>
      <c r="H31" s="20">
        <f si="40" t="shared"/>
        <v>0.36303901437489727</v>
      </c>
      <c r="I31" s="26">
        <f si="41" t="shared"/>
        <v>0.9399736260181476</v>
      </c>
      <c r="J31" s="23">
        <f si="42" t="shared"/>
        <v>466.28967863234533</v>
      </c>
      <c r="K31" s="21">
        <v>6</v>
      </c>
      <c r="L31" s="28">
        <f si="43" t="shared"/>
        <v>44.921934357644062</v>
      </c>
      <c r="M31" s="21"/>
      <c r="N31" s="21"/>
    </row>
    <row ht="18" customHeight="1" r="32">
      <c r="A32" s="17" t="s">
        <v>40</v>
      </c>
      <c r="B32" s="20">
        <v>5020990.6200000001</v>
      </c>
      <c r="C32" s="24">
        <f si="36" t="shared"/>
        <v>138.36000000033528</v>
      </c>
      <c r="D32" s="23">
        <f si="37" t="shared"/>
        <v>415.08000000100583</v>
      </c>
      <c r="E32" s="20">
        <v>1776056.6100000001</v>
      </c>
      <c r="F32" s="24">
        <f si="38" t="shared"/>
        <v>50.520000000018626</v>
      </c>
      <c r="G32" s="23">
        <f si="39" t="shared"/>
        <v>151.56000000005588</v>
      </c>
      <c r="H32" s="20">
        <f si="40" t="shared"/>
        <v>0.36513443191598877</v>
      </c>
      <c r="I32" s="26">
        <f si="41" t="shared"/>
        <v>0.93934065536639821</v>
      </c>
      <c r="J32" s="23">
        <f si="42" t="shared"/>
        <v>441.88441927822248</v>
      </c>
      <c r="K32" s="21">
        <v>6</v>
      </c>
      <c r="L32" s="28">
        <f si="43" t="shared"/>
        <v>42.570753302333578</v>
      </c>
      <c r="M32" s="21"/>
      <c r="N32" s="21"/>
    </row>
    <row ht="18" customHeight="1" r="33">
      <c r="A33" s="17" t="s">
        <v>41</v>
      </c>
      <c r="B33" s="20">
        <v>5021130.1799999997</v>
      </c>
      <c r="C33" s="24">
        <f si="36" t="shared"/>
        <v>139.55999999959022</v>
      </c>
      <c r="D33" s="23">
        <f si="37" t="shared"/>
        <v>418.67999999877065</v>
      </c>
      <c r="E33" s="20">
        <v>1776107.0700000001</v>
      </c>
      <c r="F33" s="24">
        <f si="38" t="shared"/>
        <v>50.459999999962747</v>
      </c>
      <c r="G33" s="23">
        <f si="39" t="shared"/>
        <v>151.37999999988824</v>
      </c>
      <c r="H33" s="20">
        <f si="40" t="shared"/>
        <v>0.36156491831549809</v>
      </c>
      <c r="I33" s="26">
        <f si="41" t="shared"/>
        <v>0.9404174911333697</v>
      </c>
      <c r="J33" s="23">
        <f si="42" t="shared"/>
        <v>445.20652151438298</v>
      </c>
      <c r="K33" s="21">
        <v>6</v>
      </c>
      <c r="L33" s="28">
        <f si="43" t="shared"/>
        <v>42.890801687320142</v>
      </c>
      <c r="M33" s="21"/>
      <c r="N33" s="21"/>
    </row>
    <row ht="18" customHeight="1" r="34">
      <c r="A34" s="17" t="s">
        <v>42</v>
      </c>
      <c r="B34" s="20">
        <v>5021266.9800000004</v>
      </c>
      <c r="C34" s="24">
        <f si="36" t="shared"/>
        <v>136.80000000074506</v>
      </c>
      <c r="D34" s="23">
        <f si="37" t="shared"/>
        <v>410.40000000223517</v>
      </c>
      <c r="E34" s="20">
        <v>1776156.5700000001</v>
      </c>
      <c r="F34" s="24">
        <f si="38" t="shared"/>
        <v>49.5</v>
      </c>
      <c r="G34" s="23">
        <f si="39" t="shared"/>
        <v>148.5</v>
      </c>
      <c r="H34" s="20">
        <f si="40" t="shared"/>
        <v>0.36184210526118721</v>
      </c>
      <c r="I34" s="26">
        <f si="41" t="shared"/>
        <v>0.94033411728744565</v>
      </c>
      <c r="J34" s="23">
        <f si="42" t="shared"/>
        <v>436.44061451912864</v>
      </c>
      <c r="K34" s="21">
        <v>6</v>
      </c>
      <c r="L34" s="28">
        <f si="43" t="shared"/>
        <v>42.046301976794673</v>
      </c>
      <c r="M34" s="21"/>
      <c r="N34" s="21"/>
    </row>
    <row ht="18" customHeight="1" r="35">
      <c r="A35" s="17" t="s">
        <v>43</v>
      </c>
      <c r="B35" s="20">
        <v>5021416.0199999996</v>
      </c>
      <c r="C35" s="24">
        <f si="36" t="shared"/>
        <v>149.03999999910593</v>
      </c>
      <c r="D35" s="23">
        <f si="37" t="shared"/>
        <v>447.11999999731779</v>
      </c>
      <c r="E35" s="20">
        <v>1776206.1299999999</v>
      </c>
      <c r="F35" s="24">
        <f si="38" t="shared"/>
        <v>49.559999999823049</v>
      </c>
      <c r="G35" s="23">
        <f si="39" t="shared"/>
        <v>148.67999999946915</v>
      </c>
      <c r="H35" s="20">
        <f si="40" t="shared"/>
        <v>0.33252818035507481</v>
      </c>
      <c r="I35" s="26">
        <f si="41" t="shared"/>
        <v>0.94891225471194796</v>
      </c>
      <c r="J35" s="23">
        <f si="42" t="shared"/>
        <v>471.19214424419641</v>
      </c>
      <c r="K35" s="21">
        <v>6</v>
      </c>
      <c r="L35" s="28">
        <f si="43" t="shared"/>
        <v>45.394233549537226</v>
      </c>
      <c r="M35" s="21"/>
      <c r="N35" s="21"/>
    </row>
    <row ht="18" customHeight="1" r="36">
      <c r="A36" s="17" t="s">
        <v>44</v>
      </c>
      <c r="B36" s="20">
        <v>5021560.4400000004</v>
      </c>
      <c r="C36" s="24">
        <f si="36" t="shared"/>
        <v>144.42000000085682</v>
      </c>
      <c r="D36" s="23">
        <f si="37" t="shared"/>
        <v>433.26000000257045</v>
      </c>
      <c r="E36" s="20">
        <v>1776258.51</v>
      </c>
      <c r="F36" s="24">
        <f si="38" t="shared"/>
        <v>52.380000000121072</v>
      </c>
      <c r="G36" s="23">
        <f si="39" t="shared"/>
        <v>157.14000000036322</v>
      </c>
      <c r="H36" s="20">
        <f si="40" t="shared"/>
        <v>0.36269214790063919</v>
      </c>
      <c r="I36" s="26">
        <f si="41" t="shared"/>
        <v>0.94007817686627293</v>
      </c>
      <c r="J36" s="23">
        <f si="42" t="shared"/>
        <v>460.87656395432123</v>
      </c>
      <c r="K36" s="21">
        <v>6</v>
      </c>
      <c r="L36" s="28">
        <f si="43" t="shared"/>
        <v>44.400439687314176</v>
      </c>
      <c r="M36" s="21"/>
      <c r="N36" s="21"/>
    </row>
    <row ht="18" customHeight="1" r="37">
      <c r="A37" s="17" t="s">
        <v>45</v>
      </c>
      <c r="B37" s="20">
        <v>5021712.0599999996</v>
      </c>
      <c r="C37" s="24">
        <f si="36" t="shared"/>
        <v>151.61999999918044</v>
      </c>
      <c r="D37" s="23">
        <f si="37" t="shared"/>
        <v>454.85999999754131</v>
      </c>
      <c r="E37" s="20">
        <v>1776311.1299999999</v>
      </c>
      <c r="F37" s="24">
        <f si="38" t="shared"/>
        <v>52.619999999878928</v>
      </c>
      <c r="G37" s="23">
        <f si="39" t="shared"/>
        <v>157.85999999963678</v>
      </c>
      <c r="H37" s="20">
        <f si="40" t="shared"/>
        <v>0.34705184012770979</v>
      </c>
      <c r="I37" s="26">
        <f si="41" t="shared"/>
        <v>0.94472353025497369</v>
      </c>
      <c r="J37" s="23">
        <f si="42" t="shared"/>
        <v>481.47419369852901</v>
      </c>
      <c r="K37" s="21">
        <v>6</v>
      </c>
      <c r="L37" s="28">
        <f si="43" t="shared"/>
        <v>46.384797080783144</v>
      </c>
      <c r="M37" s="21"/>
      <c r="N37" s="21"/>
    </row>
    <row ht="18" customHeight="1" r="38">
      <c r="A38" s="17" t="s">
        <v>46</v>
      </c>
      <c r="B38" s="20">
        <v>5021852.8200000003</v>
      </c>
      <c r="C38" s="24">
        <f si="36" t="shared"/>
        <v>140.76000000070781</v>
      </c>
      <c r="D38" s="23">
        <f si="37" t="shared"/>
        <v>422.28000000212342</v>
      </c>
      <c r="E38" s="20">
        <v>1776363.8700000001</v>
      </c>
      <c r="F38" s="24">
        <f si="38" t="shared"/>
        <v>52.740000000223517</v>
      </c>
      <c r="G38" s="23">
        <f si="39" t="shared"/>
        <v>158.22000000067055</v>
      </c>
      <c r="H38" s="20">
        <f si="40" t="shared"/>
        <v>0.3746803069050747</v>
      </c>
      <c r="I38" s="26">
        <f si="41" t="shared"/>
        <v>0.93642756360904134</v>
      </c>
      <c r="J38" s="23">
        <f si="42" t="shared"/>
        <v>450.94785375030398</v>
      </c>
      <c r="K38" s="21">
        <v>6</v>
      </c>
      <c r="L38" s="28">
        <f si="43" t="shared"/>
        <v>43.443916546272057</v>
      </c>
      <c r="M38" s="21"/>
      <c r="N38" s="21"/>
    </row>
    <row ht="18" customHeight="1" r="39">
      <c r="A39" s="17" t="s">
        <v>47</v>
      </c>
      <c r="B39" s="20">
        <v>5022007.6200000001</v>
      </c>
      <c r="C39" s="24">
        <f si="36" t="shared"/>
        <v>154.79999999981374</v>
      </c>
      <c r="D39" s="23">
        <f si="37" t="shared"/>
        <v>464.39999999944121</v>
      </c>
      <c r="E39" s="20">
        <v>1776415.4099999999</v>
      </c>
      <c r="F39" s="24">
        <f si="38" t="shared"/>
        <v>51.539999999804422</v>
      </c>
      <c r="G39" s="23">
        <f si="39" t="shared"/>
        <v>154.61999999941327</v>
      </c>
      <c r="H39" s="20">
        <f si="40" t="shared"/>
        <v>0.33294573643324571</v>
      </c>
      <c r="I39" s="26">
        <f si="41" t="shared"/>
        <v>0.94879356514909396</v>
      </c>
      <c r="J39" s="23">
        <f si="42" t="shared"/>
        <v>489.46369058317242</v>
      </c>
      <c r="K39" s="21">
        <v>6</v>
      </c>
      <c r="L39" s="28">
        <f si="43" t="shared"/>
        <v>47.154498129400046</v>
      </c>
      <c r="M39" s="21"/>
      <c r="N39" s="21"/>
    </row>
    <row ht="18" customHeight="1" r="40">
      <c r="A40" s="17" t="s">
        <v>48</v>
      </c>
      <c r="B40" s="20">
        <v>5022219.5999999996</v>
      </c>
      <c r="C40" s="24">
        <f si="36" t="shared"/>
        <v>211.97999999951571</v>
      </c>
      <c r="D40" s="23">
        <f si="37" t="shared"/>
        <v>635.93999999854714</v>
      </c>
      <c r="E40" s="20">
        <v>1776467.6699999999</v>
      </c>
      <c r="F40" s="24">
        <f si="38" t="shared"/>
        <v>52.260000000009313</v>
      </c>
      <c r="G40" s="23">
        <f si="39" t="shared"/>
        <v>156.78000000002794</v>
      </c>
      <c r="H40" s="20">
        <f si="40" t="shared"/>
        <v>0.24653269176398107</v>
      </c>
      <c r="I40" s="26">
        <f si="41" t="shared"/>
        <v>0.97092944639942191</v>
      </c>
      <c r="J40" s="23">
        <f si="42" t="shared"/>
        <v>654.98065009445952</v>
      </c>
      <c r="K40" s="21">
        <v>6</v>
      </c>
      <c r="L40" s="28">
        <f si="43" t="shared"/>
        <v>63.100255307751411</v>
      </c>
      <c r="M40" s="21"/>
      <c r="N40" s="21"/>
    </row>
    <row ht="18" customHeight="1" r="41">
      <c r="A41" s="17" t="s">
        <v>49</v>
      </c>
      <c r="B41" s="20">
        <v>5022286.6200000001</v>
      </c>
      <c r="C41" s="24">
        <f si="36" t="shared"/>
        <v>67.020000000484288</v>
      </c>
      <c r="D41" s="23">
        <f si="37" t="shared"/>
        <v>201.06000000145286</v>
      </c>
      <c r="E41" s="20">
        <v>1776521.97</v>
      </c>
      <c r="F41" s="24">
        <f si="38" t="shared"/>
        <v>54.300000000046566</v>
      </c>
      <c r="G41" s="23">
        <f si="39" t="shared"/>
        <v>162.9000000001397</v>
      </c>
      <c r="H41" s="20">
        <f si="40" t="shared"/>
        <v>0.81020590867881515</v>
      </c>
      <c r="I41" s="26">
        <f si="41" t="shared"/>
        <v>0.77698562216049272</v>
      </c>
      <c r="J41" s="23">
        <f si="42" t="shared"/>
        <v>258.76926710996759</v>
      </c>
      <c r="K41" s="21">
        <v>6</v>
      </c>
      <c r="L41" s="28">
        <f si="43" t="shared"/>
        <v>24.929601841037336</v>
      </c>
      <c r="M41" s="21"/>
      <c r="N41" s="21"/>
    </row>
    <row ht="18" customHeight="1" r="42">
      <c r="A42" s="29"/>
      <c r="B42" s="29">
        <v>4200375.5099999998</v>
      </c>
      <c r="C42" s="20"/>
      <c r="D42" s="23">
        <f>SUM(D18:D41)</f>
        <v>9456.8400000007823</v>
      </c>
      <c r="E42" s="20"/>
      <c r="F42" s="20"/>
      <c r="G42" s="23">
        <f>SUM(G18:G41)</f>
        <v>3862.7999999995809</v>
      </c>
      <c r="H42" s="20">
        <f si="40" t="shared"/>
        <v>0.40846625299775202</v>
      </c>
      <c r="I42" s="26">
        <f si="41" t="shared"/>
        <v>0.92574947578070643</v>
      </c>
      <c r="J42" s="23">
        <f si="42" t="shared"/>
        <v>10215.33389692239</v>
      </c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44" t="shared">B845-B844</f>
        <v>0</v>
      </c>
    </row>
    <row ht="12.75" customHeight="1" r="846">
      <c r="C846" s="34">
        <f si="44" t="shared"/>
        <v>0</v>
      </c>
    </row>
    <row ht="12.75" customHeight="1" r="847">
      <c r="C847" s="34">
        <f si="44" t="shared"/>
        <v>0</v>
      </c>
    </row>
    <row ht="12.75" customHeight="1" r="848">
      <c r="C848" s="34">
        <f si="44" t="shared"/>
        <v>0</v>
      </c>
    </row>
    <row ht="12.75" customHeight="1" r="849">
      <c r="C849" s="34">
        <f si="44" t="shared"/>
        <v>0</v>
      </c>
    </row>
    <row ht="12.75" customHeight="1" r="850">
      <c r="C850" s="34">
        <f si="44" t="shared"/>
        <v>0</v>
      </c>
    </row>
    <row ht="12.75" customHeight="1" r="851">
      <c r="C851" s="34">
        <f si="44" t="shared"/>
        <v>0</v>
      </c>
    </row>
    <row ht="12.75" customHeight="1" r="852">
      <c r="C852" s="34">
        <f si="44" t="shared"/>
        <v>0</v>
      </c>
    </row>
    <row ht="12.75" customHeight="1" r="853">
      <c r="C853" s="34">
        <f si="44" t="shared"/>
        <v>0</v>
      </c>
    </row>
    <row ht="12.75" customHeight="1" r="854">
      <c r="C854" s="34">
        <f si="44" t="shared"/>
        <v>0</v>
      </c>
    </row>
    <row ht="12.75" customHeight="1" r="855">
      <c r="C855" s="34">
        <f si="44" t="shared"/>
        <v>0</v>
      </c>
    </row>
    <row ht="12.75" customHeight="1" r="856">
      <c r="C856" s="34">
        <f si="44" t="shared"/>
        <v>0</v>
      </c>
    </row>
    <row ht="12.75" customHeight="1" r="857">
      <c r="C857" s="34">
        <f si="44" t="shared"/>
        <v>0</v>
      </c>
    </row>
    <row ht="12.75" customHeight="1" r="858">
      <c r="C858" s="34">
        <f si="44" t="shared"/>
        <v>0</v>
      </c>
    </row>
    <row ht="12.75" customHeight="1" r="859">
      <c r="C859" s="34">
        <f si="44" t="shared"/>
        <v>0</v>
      </c>
    </row>
    <row ht="12.75" customHeight="1" r="860">
      <c r="C860" s="34">
        <f si="44" t="shared"/>
        <v>0</v>
      </c>
    </row>
    <row ht="12.75" customHeight="1" r="861">
      <c r="C861" s="34">
        <f si="44" t="shared"/>
        <v>0</v>
      </c>
    </row>
    <row ht="12.75" customHeight="1" r="862">
      <c r="C862" s="34">
        <f si="44" t="shared"/>
        <v>0</v>
      </c>
    </row>
    <row ht="12.75" customHeight="1" r="863">
      <c r="C863" s="34">
        <f si="44" t="shared"/>
        <v>0</v>
      </c>
    </row>
    <row ht="12.75" customHeight="1" r="864">
      <c r="C864" s="34">
        <f si="44" t="shared"/>
        <v>0</v>
      </c>
    </row>
    <row ht="12.75" customHeight="1" r="865">
      <c r="C865" s="34">
        <f si="44" t="shared"/>
        <v>0</v>
      </c>
    </row>
    <row ht="12.75" customHeight="1" r="866">
      <c r="C866" s="34">
        <f si="44" t="shared"/>
        <v>0</v>
      </c>
    </row>
    <row ht="12.75" customHeight="1" r="867">
      <c r="C867" s="34">
        <f si="44" t="shared"/>
        <v>0</v>
      </c>
    </row>
    <row ht="12.75" customHeight="1" r="868">
      <c r="C868" s="34">
        <f si="44" t="shared"/>
        <v>0</v>
      </c>
    </row>
    <row ht="12.75" customHeight="1" r="869">
      <c r="C869" s="34">
        <f si="44" t="shared"/>
        <v>0</v>
      </c>
    </row>
    <row ht="12.75" customHeight="1" r="870">
      <c r="C870" s="34">
        <f si="44" t="shared"/>
        <v>0</v>
      </c>
    </row>
    <row ht="12.75" customHeight="1" r="871">
      <c r="C871" s="34">
        <f si="44" t="shared"/>
        <v>0</v>
      </c>
    </row>
    <row ht="12.75" customHeight="1" r="872">
      <c r="C872" s="34">
        <f si="44" t="shared"/>
        <v>0</v>
      </c>
    </row>
    <row ht="12.75" customHeight="1" r="873">
      <c r="C873" s="34">
        <f si="44" t="shared"/>
        <v>0</v>
      </c>
    </row>
    <row ht="12.75" customHeight="1" r="874">
      <c r="C874" s="34">
        <f si="44" t="shared"/>
        <v>0</v>
      </c>
    </row>
    <row ht="12.75" customHeight="1" r="875">
      <c r="C875" s="34">
        <f si="44" t="shared"/>
        <v>0</v>
      </c>
    </row>
    <row ht="12.75" customHeight="1" r="876">
      <c r="C876" s="34">
        <f si="44" t="shared"/>
        <v>0</v>
      </c>
    </row>
    <row ht="12.75" customHeight="1" r="877">
      <c r="C877" s="34">
        <f si="44" t="shared"/>
        <v>0</v>
      </c>
    </row>
    <row ht="12.75" customHeight="1" r="878">
      <c r="C878" s="34">
        <f si="44" t="shared"/>
        <v>0</v>
      </c>
    </row>
    <row ht="12.75" customHeight="1" r="879">
      <c r="C879" s="34">
        <f si="44" t="shared"/>
        <v>0</v>
      </c>
    </row>
    <row ht="12.75" customHeight="1" r="880">
      <c r="C880" s="34">
        <f si="44" t="shared"/>
        <v>0</v>
      </c>
    </row>
    <row ht="12.75" customHeight="1" r="881">
      <c r="C881" s="34">
        <f si="44" t="shared"/>
        <v>0</v>
      </c>
    </row>
    <row ht="12.75" customHeight="1" r="882">
      <c r="C882" s="34">
        <f si="44" t="shared"/>
        <v>0</v>
      </c>
    </row>
    <row ht="12.75" customHeight="1" r="883">
      <c r="C883" s="34">
        <f si="44" t="shared"/>
        <v>0</v>
      </c>
    </row>
    <row ht="12.75" customHeight="1" r="884">
      <c r="C884" s="34">
        <f si="44" t="shared"/>
        <v>0</v>
      </c>
    </row>
    <row ht="12.75" customHeight="1" r="885">
      <c r="C885" s="34">
        <f si="44" t="shared"/>
        <v>0</v>
      </c>
    </row>
    <row ht="12.75" customHeight="1" r="886">
      <c r="C886" s="34">
        <f si="44" t="shared"/>
        <v>0</v>
      </c>
    </row>
    <row ht="12.75" customHeight="1" r="887">
      <c r="C887" s="34">
        <f si="44" t="shared"/>
        <v>0</v>
      </c>
    </row>
    <row ht="12.75" customHeight="1" r="888">
      <c r="C888" s="34">
        <f si="44" t="shared"/>
        <v>0</v>
      </c>
    </row>
    <row ht="12.75" customHeight="1" r="889">
      <c r="C889" s="34">
        <f si="44" t="shared"/>
        <v>0</v>
      </c>
    </row>
    <row ht="12.75" customHeight="1" r="890">
      <c r="C890" s="34">
        <f si="44" t="shared"/>
        <v>0</v>
      </c>
    </row>
    <row ht="12.75" customHeight="1" r="891">
      <c r="C891" s="34">
        <f si="44" t="shared"/>
        <v>0</v>
      </c>
    </row>
    <row ht="12.75" customHeight="1" r="892">
      <c r="C892" s="34">
        <f si="44" t="shared"/>
        <v>0</v>
      </c>
    </row>
    <row ht="12.75" customHeight="1" r="893">
      <c r="C893" s="34">
        <f si="44" t="shared"/>
        <v>0</v>
      </c>
    </row>
    <row ht="12.75" customHeight="1" r="894">
      <c r="C894" s="34">
        <f si="44" t="shared"/>
        <v>0</v>
      </c>
    </row>
    <row ht="12.75" customHeight="1" r="895">
      <c r="C895" s="34">
        <f si="44" t="shared"/>
        <v>0</v>
      </c>
    </row>
    <row ht="12.75" customHeight="1" r="896">
      <c r="C896" s="34">
        <f si="44" t="shared"/>
        <v>0</v>
      </c>
    </row>
    <row ht="12.75" customHeight="1" r="897">
      <c r="C897" s="34">
        <f si="44" t="shared"/>
        <v>0</v>
      </c>
    </row>
    <row ht="12.75" customHeight="1" r="898">
      <c r="C898" s="34">
        <f si="44" t="shared"/>
        <v>0</v>
      </c>
    </row>
    <row ht="12.75" customHeight="1" r="899">
      <c r="C899" s="34">
        <f si="44" t="shared"/>
        <v>0</v>
      </c>
    </row>
    <row ht="12.75" customHeight="1" r="900">
      <c r="C900" s="34">
        <f si="44" t="shared"/>
        <v>0</v>
      </c>
    </row>
    <row ht="12.75" customHeight="1" r="901">
      <c r="C901" s="34">
        <f si="44" t="shared"/>
        <v>0</v>
      </c>
    </row>
    <row ht="12.75" customHeight="1" r="902">
      <c r="C902" s="34">
        <f si="44" t="shared"/>
        <v>0</v>
      </c>
    </row>
    <row ht="12.75" customHeight="1" r="903">
      <c r="C903" s="34">
        <f si="44" t="shared"/>
        <v>0</v>
      </c>
    </row>
    <row ht="12.75" customHeight="1" r="904">
      <c r="C904" s="34">
        <f si="44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74791700000000005" right="0.74791700000000005" top="0.98402800000000012" bottom="0.98402800000000012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5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80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82</v>
      </c>
      <c r="C15" s="9"/>
      <c r="D15" s="9"/>
      <c r="E15" s="12" t="s">
        <v>83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1681.7143599999999</v>
      </c>
      <c r="C17" s="17"/>
      <c r="D17" s="17"/>
      <c r="E17" s="35">
        <v>645.22871999999995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1681.7231999999999</v>
      </c>
      <c r="C18" s="24">
        <f ref="C18:C41" si="45" t="shared">B18-B17</f>
        <v>0.0088399999999637657</v>
      </c>
      <c r="D18" s="23">
        <f ref="D18:D41" si="46" t="shared">C18*4800</f>
        <v>42.431999999826076</v>
      </c>
      <c r="E18" s="35">
        <v>645.23095999999998</v>
      </c>
      <c r="F18" s="24">
        <f ref="F18:F41" si="47" t="shared">E18-E17</f>
        <v>0.0022400000000288856</v>
      </c>
      <c r="G18" s="23">
        <f ref="G18:G41" si="48" t="shared">F18*4800</f>
        <v>10.752000000138651</v>
      </c>
      <c r="H18" s="20">
        <f ref="H18:H41" si="49" t="shared">G18/D18</f>
        <v>0.25339366516267725</v>
      </c>
      <c r="I18" s="26">
        <f ref="I18:I41" si="50" t="shared">1/SQRT(1+H18*H18)</f>
        <v>0.96936351351316374</v>
      </c>
      <c r="J18" s="23">
        <f ref="J18:J41" si="51" t="shared">SQRT(D18*D18+G18*G18)</f>
        <v>43.773052532216916</v>
      </c>
      <c r="K18" s="21">
        <v>6</v>
      </c>
      <c r="L18" s="28">
        <f ref="L18:L41" si="52" t="shared">D18/I18/K18/1.73</f>
        <v>4.217057084028605</v>
      </c>
      <c r="M18" s="21"/>
      <c r="N18" s="21"/>
    </row>
    <row ht="18" customHeight="1" r="19">
      <c r="A19" s="17" t="s">
        <v>27</v>
      </c>
      <c r="B19" s="18">
        <v>1681.7312400000001</v>
      </c>
      <c r="C19" s="24">
        <f si="45" t="shared"/>
        <v>0.0080400000001645822</v>
      </c>
      <c r="D19" s="23">
        <f si="46" t="shared"/>
        <v>38.592000000789994</v>
      </c>
      <c r="E19" s="35">
        <v>645.23288000000002</v>
      </c>
      <c r="F19" s="24">
        <f si="47" t="shared"/>
        <v>0.001920000000041</v>
      </c>
      <c r="G19" s="23">
        <f si="48" t="shared"/>
        <v>9.2160000001968001</v>
      </c>
      <c r="H19" s="20">
        <f si="49" t="shared"/>
        <v>0.23880597014946478</v>
      </c>
      <c r="I19" s="26">
        <f si="50" t="shared"/>
        <v>0.97265023110868554</v>
      </c>
      <c r="J19" s="23">
        <f si="51" t="shared"/>
        <v>39.677161189588681</v>
      </c>
      <c r="K19" s="21">
        <v>6</v>
      </c>
      <c r="L19" s="28">
        <f si="52" t="shared"/>
        <v>3.8224625423495833</v>
      </c>
      <c r="M19" s="21"/>
      <c r="N19" s="21"/>
    </row>
    <row ht="18" customHeight="1" r="20">
      <c r="A20" s="17" t="s">
        <v>28</v>
      </c>
      <c r="B20" s="18">
        <v>1681.73964</v>
      </c>
      <c r="C20" s="24">
        <f si="45" t="shared"/>
        <v>0.0083999999999377906</v>
      </c>
      <c r="D20" s="23">
        <f si="46" t="shared"/>
        <v>40.319999999701395</v>
      </c>
      <c r="E20" s="35">
        <v>645.23519999999996</v>
      </c>
      <c r="F20" s="24">
        <f si="47" t="shared"/>
        <v>0.0023199999999405918</v>
      </c>
      <c r="G20" s="23">
        <f si="48" t="shared"/>
        <v>11.135999999714841</v>
      </c>
      <c r="H20" s="20">
        <f si="49" t="shared"/>
        <v>0.27619047618544923</v>
      </c>
      <c r="I20" s="26">
        <f si="50" t="shared"/>
        <v>0.96391142319042467</v>
      </c>
      <c r="J20" s="23">
        <f si="51" t="shared"/>
        <v>41.829569636437448</v>
      </c>
      <c r="K20" s="21">
        <v>6</v>
      </c>
      <c r="L20" s="28">
        <f si="52" t="shared"/>
        <v>4.0298236643966714</v>
      </c>
      <c r="M20" s="21"/>
      <c r="N20" s="21"/>
    </row>
    <row ht="18" customHeight="1" r="21">
      <c r="A21" s="17" t="s">
        <v>29</v>
      </c>
      <c r="B21" s="18">
        <v>1681.748</v>
      </c>
      <c r="C21" s="24">
        <f si="45" t="shared"/>
        <v>0.0083600000000387809</v>
      </c>
      <c r="D21" s="23">
        <f si="46" t="shared"/>
        <v>40.128000000186148</v>
      </c>
      <c r="E21" s="35">
        <v>645.23752000000002</v>
      </c>
      <c r="F21" s="24">
        <f si="47" t="shared"/>
        <v>0.0023200000000542786</v>
      </c>
      <c r="G21" s="23">
        <f si="48" t="shared"/>
        <v>11.136000000260537</v>
      </c>
      <c r="H21" s="20">
        <f si="49" t="shared"/>
        <v>0.27751196172769338</v>
      </c>
      <c r="I21" s="26">
        <f si="50" t="shared"/>
        <v>0.9635839325707819</v>
      </c>
      <c r="J21" s="23">
        <f si="51" t="shared"/>
        <v>41.64453001320512</v>
      </c>
      <c r="K21" s="21">
        <v>6</v>
      </c>
      <c r="L21" s="28">
        <f si="52" t="shared"/>
        <v>4.0119971110987587</v>
      </c>
      <c r="M21" s="21"/>
      <c r="N21" s="21"/>
    </row>
    <row ht="18" customHeight="1" r="22">
      <c r="A22" s="17" t="s">
        <v>30</v>
      </c>
      <c r="B22" s="18">
        <v>1681.7560800000001</v>
      </c>
      <c r="C22" s="24">
        <f si="45" t="shared"/>
        <v>0.0080800000000635919</v>
      </c>
      <c r="D22" s="23">
        <f si="46" t="shared"/>
        <v>38.784000000305241</v>
      </c>
      <c r="E22" s="35">
        <v>645.23972000000003</v>
      </c>
      <c r="F22" s="24">
        <f si="47" t="shared"/>
        <v>0.002200000000016189</v>
      </c>
      <c r="G22" s="23">
        <f si="48" t="shared"/>
        <v>10.560000000077707</v>
      </c>
      <c r="H22" s="20">
        <f si="49" t="shared"/>
        <v>0.27227722772263296</v>
      </c>
      <c r="I22" s="26">
        <f si="50" t="shared"/>
        <v>0.96487396589450192</v>
      </c>
      <c r="J22" s="23">
        <f si="51" t="shared"/>
        <v>40.195923375702144</v>
      </c>
      <c r="K22" s="21">
        <v>6</v>
      </c>
      <c r="L22" s="28">
        <f si="52" t="shared"/>
        <v>3.8724396315705345</v>
      </c>
      <c r="M22" s="21"/>
      <c r="N22" s="21"/>
    </row>
    <row ht="18" customHeight="1" r="23">
      <c r="A23" s="17" t="s">
        <v>31</v>
      </c>
      <c r="B23" s="18">
        <v>1681.7690399999999</v>
      </c>
      <c r="C23" s="24">
        <f si="45" t="shared"/>
        <v>0.012959999999793581</v>
      </c>
      <c r="D23" s="23">
        <f si="46" t="shared"/>
        <v>62.207999999009189</v>
      </c>
      <c r="E23" s="35">
        <v>645.24195999999995</v>
      </c>
      <c r="F23" s="24">
        <f si="47" t="shared"/>
        <v>0.0022399999999151987</v>
      </c>
      <c r="G23" s="23">
        <f si="48" t="shared"/>
        <v>10.751999999592954</v>
      </c>
      <c r="H23" s="20">
        <f si="49" t="shared"/>
        <v>0.17283950616904908</v>
      </c>
      <c r="I23" s="26">
        <f si="50" t="shared"/>
        <v>0.98538979305229368</v>
      </c>
      <c r="J23" s="23">
        <f si="51" t="shared"/>
        <v>63.130347439785041</v>
      </c>
      <c r="K23" s="21">
        <v>6</v>
      </c>
      <c r="L23" s="28">
        <f si="52" t="shared"/>
        <v>6.0819217186690802</v>
      </c>
      <c r="M23" s="21"/>
      <c r="N23" s="21"/>
    </row>
    <row ht="18" customHeight="1" r="24">
      <c r="A24" s="17" t="s">
        <v>32</v>
      </c>
      <c r="B24" s="18">
        <v>1681.7794200000001</v>
      </c>
      <c r="C24" s="24">
        <f si="45" t="shared"/>
        <v>0.010380000000168366</v>
      </c>
      <c r="D24" s="23">
        <f si="46" t="shared"/>
        <v>49.824000000808155</v>
      </c>
      <c r="E24" s="35">
        <v>645.24612000000002</v>
      </c>
      <c r="F24" s="24">
        <f si="47" t="shared"/>
        <v>0.0041600000000698856</v>
      </c>
      <c r="G24" s="23">
        <f si="48" t="shared"/>
        <v>19.968000000335451</v>
      </c>
      <c r="H24" s="20">
        <f si="49" t="shared"/>
        <v>0.40077071290967337</v>
      </c>
      <c r="I24" s="26">
        <f si="50" t="shared"/>
        <v>0.92822979685935036</v>
      </c>
      <c r="J24" s="23">
        <f si="51" t="shared"/>
        <v>53.676363514063873</v>
      </c>
      <c r="K24" s="21">
        <v>6</v>
      </c>
      <c r="L24" s="28">
        <f si="52" t="shared"/>
        <v>5.1711332865186774</v>
      </c>
      <c r="M24" s="21"/>
      <c r="N24" s="21"/>
    </row>
    <row ht="18" customHeight="1" r="25">
      <c r="A25" s="17" t="s">
        <v>33</v>
      </c>
      <c r="B25" s="18">
        <v>1681.79216</v>
      </c>
      <c r="C25" s="24">
        <f si="45" t="shared"/>
        <v>0.01273999999989428</v>
      </c>
      <c r="D25" s="23">
        <f si="46" t="shared"/>
        <v>61.151999999492546</v>
      </c>
      <c r="E25" s="35">
        <v>645.25307999999995</v>
      </c>
      <c r="F25" s="24">
        <f si="47" t="shared"/>
        <v>0.0069599999999354623</v>
      </c>
      <c r="G25" s="23">
        <f si="48" t="shared"/>
        <v>33.407999999690219</v>
      </c>
      <c r="H25" s="20">
        <f si="49" t="shared"/>
        <v>0.54631083202458541</v>
      </c>
      <c r="I25" s="26">
        <f si="50" t="shared"/>
        <v>0.87757948169856159</v>
      </c>
      <c r="J25" s="23">
        <f si="51" t="shared"/>
        <v>69.682577219253588</v>
      </c>
      <c r="K25" s="21">
        <v>6</v>
      </c>
      <c r="L25" s="28">
        <f si="52" t="shared"/>
        <v>6.7131577282517894</v>
      </c>
      <c r="M25" s="21"/>
      <c r="N25" s="21"/>
    </row>
    <row ht="18" customHeight="1" r="26">
      <c r="A26" s="17" t="s">
        <v>34</v>
      </c>
      <c r="B26" s="18">
        <v>1681.81468</v>
      </c>
      <c r="C26" s="24">
        <f si="45" t="shared"/>
        <v>0.022519999999985885</v>
      </c>
      <c r="D26" s="23">
        <f si="46" t="shared"/>
        <v>108.09599999993225</v>
      </c>
      <c r="E26" s="35">
        <v>645.26196000000004</v>
      </c>
      <c r="F26" s="24">
        <f si="47" t="shared"/>
        <v>0.0088800000000901491</v>
      </c>
      <c r="G26" s="23">
        <f si="48" t="shared"/>
        <v>42.624000000432716</v>
      </c>
      <c r="H26" s="20">
        <f si="49" t="shared"/>
        <v>0.39431616341455217</v>
      </c>
      <c r="I26" s="26">
        <f si="50" t="shared"/>
        <v>0.93028881520317486</v>
      </c>
      <c r="J26" s="23">
        <f si="51" t="shared"/>
        <v>116.19617288027278</v>
      </c>
      <c r="K26" s="21">
        <v>6</v>
      </c>
      <c r="L26" s="28">
        <f si="52" t="shared"/>
        <v>11.194236308311444</v>
      </c>
      <c r="M26" s="21"/>
      <c r="N26" s="21"/>
    </row>
    <row ht="18" customHeight="1" r="27">
      <c r="A27" s="41" t="s">
        <v>35</v>
      </c>
      <c r="B27" s="18">
        <v>1681.84644</v>
      </c>
      <c r="C27" s="24">
        <f si="45" t="shared"/>
        <v>0.031760000000076616</v>
      </c>
      <c r="D27" s="23">
        <f si="46" t="shared"/>
        <v>152.44800000036776</v>
      </c>
      <c r="E27" s="35">
        <v>645.27639999999997</v>
      </c>
      <c r="F27" s="24">
        <f si="47" t="shared"/>
        <v>0.014439999999922293</v>
      </c>
      <c r="G27" s="23">
        <f si="48" t="shared"/>
        <v>69.311999999627005</v>
      </c>
      <c r="H27" s="20">
        <f si="49" t="shared"/>
        <v>0.45465994961862277</v>
      </c>
      <c r="I27" s="26">
        <f si="50" t="shared"/>
        <v>0.91032720939922185</v>
      </c>
      <c r="J27" s="23">
        <f si="51" t="shared"/>
        <v>167.46505918567141</v>
      </c>
      <c r="K27" s="21">
        <v>6</v>
      </c>
      <c r="L27" s="28">
        <f si="52" t="shared"/>
        <v>16.133435374342138</v>
      </c>
      <c r="M27" s="21"/>
      <c r="N27" s="21"/>
    </row>
    <row ht="18" customHeight="1" r="28">
      <c r="A28" s="17" t="s">
        <v>36</v>
      </c>
      <c r="B28" s="18">
        <v>1681.8814400000001</v>
      </c>
      <c r="C28" s="24">
        <f si="45" t="shared"/>
        <v>0.035000000000081855</v>
      </c>
      <c r="D28" s="23">
        <f si="46" t="shared"/>
        <v>168.0000000003929</v>
      </c>
      <c r="E28" s="35">
        <v>645.29291999999998</v>
      </c>
      <c r="F28" s="24">
        <f si="47" t="shared"/>
        <v>0.016520000000014079</v>
      </c>
      <c r="G28" s="23">
        <f si="48" t="shared"/>
        <v>79.296000000067579</v>
      </c>
      <c r="H28" s="20">
        <f si="49" t="shared"/>
        <v>0.47199999999929837</v>
      </c>
      <c r="I28" s="26">
        <f si="50" t="shared"/>
        <v>0.90432622700041554</v>
      </c>
      <c r="J28" s="23">
        <f si="51" t="shared"/>
        <v>185.77366771462187</v>
      </c>
      <c r="K28" s="21">
        <v>6</v>
      </c>
      <c r="L28" s="28">
        <f si="52" t="shared"/>
        <v>17.897270492738137</v>
      </c>
      <c r="M28" s="21"/>
      <c r="N28" s="21"/>
    </row>
    <row ht="18" customHeight="1" r="29">
      <c r="A29" s="17" t="s">
        <v>37</v>
      </c>
      <c r="B29" s="18">
        <v>1681.9160400000001</v>
      </c>
      <c r="C29" s="24">
        <f si="45" t="shared"/>
        <v>0.034599999999954889</v>
      </c>
      <c r="D29" s="23">
        <f si="46" t="shared"/>
        <v>166.07999999978347</v>
      </c>
      <c r="E29" s="35">
        <v>645.30787999999995</v>
      </c>
      <c r="F29" s="24">
        <f si="47" t="shared"/>
        <v>0.014959999999973661</v>
      </c>
      <c r="G29" s="23">
        <f si="48" t="shared"/>
        <v>71.807999999873573</v>
      </c>
      <c r="H29" s="20">
        <f si="49" t="shared"/>
        <v>0.43236994219633429</v>
      </c>
      <c r="I29" s="26">
        <f si="50" t="shared"/>
        <v>0.91787793079760949</v>
      </c>
      <c r="J29" s="23">
        <f si="51" t="shared"/>
        <v>180.93909269118689</v>
      </c>
      <c r="K29" s="21">
        <v>6</v>
      </c>
      <c r="L29" s="28">
        <f si="52" t="shared"/>
        <v>17.431511819960196</v>
      </c>
      <c r="M29" s="21"/>
      <c r="N29" s="21"/>
    </row>
    <row ht="18" customHeight="1" r="30">
      <c r="A30" s="17" t="s">
        <v>38</v>
      </c>
      <c r="B30" s="18">
        <v>1681.9480000000001</v>
      </c>
      <c r="C30" s="24">
        <f si="45" t="shared"/>
        <v>0.031960000000026412</v>
      </c>
      <c r="D30" s="23">
        <f si="46" t="shared"/>
        <v>153.40800000012678</v>
      </c>
      <c r="E30" s="35">
        <v>645.31960000000004</v>
      </c>
      <c r="F30" s="24">
        <f si="47" t="shared"/>
        <v>0.011720000000082109</v>
      </c>
      <c r="G30" s="23">
        <f si="48" t="shared"/>
        <v>56.256000000394124</v>
      </c>
      <c r="H30" s="20">
        <f si="49" t="shared"/>
        <v>0.36670838548411838</v>
      </c>
      <c r="I30" s="26">
        <f si="50" t="shared"/>
        <v>0.93886365557215912</v>
      </c>
      <c r="J30" s="23">
        <f si="51" t="shared"/>
        <v>163.3975275213283</v>
      </c>
      <c r="K30" s="21">
        <v>6</v>
      </c>
      <c r="L30" s="28">
        <f si="52" t="shared"/>
        <v>15.741572978933362</v>
      </c>
      <c r="M30" s="21"/>
      <c r="N30" s="21"/>
    </row>
    <row ht="18" customHeight="1" r="31">
      <c r="A31" s="17" t="s">
        <v>39</v>
      </c>
      <c r="B31" s="18">
        <v>1681.97984</v>
      </c>
      <c r="C31" s="24">
        <f si="45" t="shared"/>
        <v>0.031839999999874635</v>
      </c>
      <c r="D31" s="23">
        <f si="46" t="shared"/>
        <v>152.83199999939825</v>
      </c>
      <c r="E31" s="35">
        <v>645.33151999999995</v>
      </c>
      <c r="F31" s="24">
        <f si="47" t="shared"/>
        <v>0.011919999999918218</v>
      </c>
      <c r="G31" s="23">
        <f si="48" t="shared"/>
        <v>57.215999999607448</v>
      </c>
      <c r="H31" s="20">
        <f si="49" t="shared"/>
        <v>0.37437185929538791</v>
      </c>
      <c r="I31" s="26">
        <f si="50" t="shared"/>
        <v>0.93652243866412044</v>
      </c>
      <c r="J31" s="23">
        <f si="51" t="shared"/>
        <v>163.19096445505537</v>
      </c>
      <c r="K31" s="21">
        <v>6</v>
      </c>
      <c r="L31" s="28">
        <f si="52" t="shared"/>
        <v>15.721672876209572</v>
      </c>
      <c r="M31" s="21"/>
      <c r="N31" s="21"/>
    </row>
    <row ht="18" customHeight="1" r="32">
      <c r="A32" s="17" t="s">
        <v>40</v>
      </c>
      <c r="B32" s="18">
        <v>1682.0147999999999</v>
      </c>
      <c r="C32" s="24">
        <f si="45" t="shared"/>
        <v>0.034959999999955471</v>
      </c>
      <c r="D32" s="23">
        <f si="46" t="shared"/>
        <v>167.80799999978626</v>
      </c>
      <c r="E32" s="35">
        <v>645.34623999999997</v>
      </c>
      <c r="F32" s="24">
        <f si="47" t="shared"/>
        <v>0.014720000000011169</v>
      </c>
      <c r="G32" s="23">
        <f si="48" t="shared"/>
        <v>70.656000000053609</v>
      </c>
      <c r="H32" s="20">
        <f si="49" t="shared"/>
        <v>0.42105263157980316</v>
      </c>
      <c r="I32" s="26">
        <f si="50" t="shared"/>
        <v>0.92163537513778315</v>
      </c>
      <c r="J32" s="23">
        <f si="51" t="shared"/>
        <v>182.07634442709971</v>
      </c>
      <c r="K32" s="21">
        <v>6</v>
      </c>
      <c r="L32" s="28">
        <f si="52" t="shared"/>
        <v>17.541073644229257</v>
      </c>
      <c r="M32" s="21"/>
      <c r="N32" s="21"/>
    </row>
    <row ht="18" customHeight="1" r="33">
      <c r="A33" s="17" t="s">
        <v>41</v>
      </c>
      <c r="B33" s="18">
        <v>1682.04856</v>
      </c>
      <c r="C33" s="24">
        <f si="45" t="shared"/>
        <v>0.033760000000029322</v>
      </c>
      <c r="D33" s="23">
        <f si="46" t="shared"/>
        <v>162.04800000014075</v>
      </c>
      <c r="E33" s="35">
        <v>645.36104</v>
      </c>
      <c r="F33" s="24">
        <f si="47" t="shared"/>
        <v>0.014800000000036562</v>
      </c>
      <c r="G33" s="23">
        <f si="48" t="shared"/>
        <v>71.040000000175496</v>
      </c>
      <c r="H33" s="20">
        <f si="49" t="shared"/>
        <v>0.43838862559311931</v>
      </c>
      <c r="I33" s="26">
        <f si="50" t="shared"/>
        <v>0.91585822198421407</v>
      </c>
      <c r="J33" s="23">
        <f si="51" t="shared"/>
        <v>176.93568295872529</v>
      </c>
      <c r="K33" s="21">
        <v>6</v>
      </c>
      <c r="L33" s="28">
        <f si="52" t="shared"/>
        <v>17.045826874636351</v>
      </c>
      <c r="M33" s="21"/>
      <c r="N33" s="21"/>
    </row>
    <row ht="18" customHeight="1" r="34">
      <c r="A34" s="17" t="s">
        <v>42</v>
      </c>
      <c r="B34" s="18">
        <v>1682.07996</v>
      </c>
      <c r="C34" s="24">
        <f si="45" t="shared"/>
        <v>0.031400000000076034</v>
      </c>
      <c r="D34" s="23">
        <f si="46" t="shared"/>
        <v>150.72000000036496</v>
      </c>
      <c r="E34" s="35">
        <v>645.37379999999996</v>
      </c>
      <c r="F34" s="24">
        <f si="47" t="shared"/>
        <v>0.012759999999957472</v>
      </c>
      <c r="G34" s="23">
        <f si="48" t="shared"/>
        <v>61.247999999795866</v>
      </c>
      <c r="H34" s="20">
        <f si="49" t="shared"/>
        <v>0.40636942674925397</v>
      </c>
      <c r="I34" s="26">
        <f si="50" t="shared"/>
        <v>0.92642799190471425</v>
      </c>
      <c r="J34" s="23">
        <f si="51" t="shared"/>
        <v>162.68938473079615</v>
      </c>
      <c r="K34" s="21">
        <v>6</v>
      </c>
      <c r="L34" s="28">
        <f si="52" t="shared"/>
        <v>15.673351130134504</v>
      </c>
      <c r="M34" s="21"/>
      <c r="N34" s="21"/>
    </row>
    <row ht="18" customHeight="1" r="35">
      <c r="A35" s="17" t="s">
        <v>43</v>
      </c>
      <c r="B35" s="18">
        <v>1682.1066000000001</v>
      </c>
      <c r="C35" s="24">
        <f si="45" t="shared"/>
        <v>0.026640000000043074</v>
      </c>
      <c r="D35" s="23">
        <f si="46" t="shared"/>
        <v>127.87200000020675</v>
      </c>
      <c r="E35" s="35">
        <v>645.38343999999995</v>
      </c>
      <c r="F35" s="24">
        <f si="47" t="shared"/>
        <v>0.009639999999990323</v>
      </c>
      <c r="G35" s="23">
        <f si="48" t="shared"/>
        <v>46.27199999995355</v>
      </c>
      <c r="H35" s="20">
        <f si="49" t="shared"/>
        <v>0.36186186186091351</v>
      </c>
      <c r="I35" s="26">
        <f si="50" t="shared"/>
        <v>0.94032817319409601</v>
      </c>
      <c r="J35" s="23">
        <f si="51" t="shared"/>
        <v>135.9865668661746</v>
      </c>
      <c r="K35" s="21">
        <v>6</v>
      </c>
      <c r="L35" s="28">
        <f si="52" t="shared"/>
        <v>13.100825324294277</v>
      </c>
      <c r="M35" s="21"/>
      <c r="N35" s="21"/>
    </row>
    <row ht="18" customHeight="1" r="36">
      <c r="A36" s="17" t="s">
        <v>44</v>
      </c>
      <c r="B36" s="18">
        <v>1682.1222</v>
      </c>
      <c r="C36" s="24">
        <f si="45" t="shared"/>
        <v>0.015599999999949432</v>
      </c>
      <c r="D36" s="23">
        <f si="46" t="shared"/>
        <v>74.879999999757274</v>
      </c>
      <c r="E36" s="35">
        <v>645.38603999999998</v>
      </c>
      <c r="F36" s="24">
        <f si="47" t="shared"/>
        <v>0.0026000000000294676</v>
      </c>
      <c r="G36" s="23">
        <f si="48" t="shared"/>
        <v>12.480000000141445</v>
      </c>
      <c r="H36" s="20">
        <f si="49" t="shared"/>
        <v>0.16666666666909588</v>
      </c>
      <c r="I36" s="26">
        <f si="50" t="shared"/>
        <v>0.98639392383175517</v>
      </c>
      <c r="J36" s="23">
        <f si="51" t="shared"/>
        <v>75.912876377905619</v>
      </c>
      <c r="K36" s="21">
        <v>6</v>
      </c>
      <c r="L36" s="28">
        <f si="52" t="shared"/>
        <v>7.3133792271585358</v>
      </c>
      <c r="M36" s="21"/>
      <c r="N36" s="21"/>
    </row>
    <row ht="18" customHeight="1" r="37">
      <c r="A37" s="17" t="s">
        <v>45</v>
      </c>
      <c r="B37" s="18">
        <v>1682.13456</v>
      </c>
      <c r="C37" s="24">
        <f si="45" t="shared"/>
        <v>0.012359999999944193</v>
      </c>
      <c r="D37" s="23">
        <f si="46" t="shared"/>
        <v>59.327999999732128</v>
      </c>
      <c r="E37" s="35">
        <v>645.38804000000005</v>
      </c>
      <c r="F37" s="24">
        <f si="47" t="shared"/>
        <v>0.0020000000000663931</v>
      </c>
      <c r="G37" s="23">
        <f si="48" t="shared"/>
        <v>9.6000000003186869</v>
      </c>
      <c r="H37" s="20">
        <f si="49" t="shared"/>
        <v>0.16181229774073005</v>
      </c>
      <c r="I37" s="26">
        <f si="50" t="shared"/>
        <v>0.98715999164346313</v>
      </c>
      <c r="J37" s="23">
        <f si="51" t="shared"/>
        <v>60.099680398271126</v>
      </c>
      <c r="K37" s="21">
        <v>6</v>
      </c>
      <c r="L37" s="28">
        <f si="52" t="shared"/>
        <v>5.789949942029974</v>
      </c>
      <c r="M37" s="21"/>
      <c r="N37" s="21"/>
    </row>
    <row ht="18" customHeight="1" r="38">
      <c r="A38" s="17" t="s">
        <v>46</v>
      </c>
      <c r="B38" s="18">
        <v>1682.14508</v>
      </c>
      <c r="C38" s="24">
        <f si="45" t="shared"/>
        <v>0.010520000000042273</v>
      </c>
      <c r="D38" s="23">
        <f si="46" t="shared"/>
        <v>50.496000000202912</v>
      </c>
      <c r="E38" s="35">
        <v>645.38944000000004</v>
      </c>
      <c r="F38" s="24">
        <f si="47" t="shared"/>
        <v>0.0013999999999896318</v>
      </c>
      <c r="G38" s="23">
        <f si="48" t="shared"/>
        <v>6.7199999999502324</v>
      </c>
      <c r="H38" s="20">
        <f si="49" t="shared"/>
        <v>0.13307984790722491</v>
      </c>
      <c r="I38" s="26">
        <f si="50" t="shared"/>
        <v>0.99126078742639634</v>
      </c>
      <c r="J38" s="23">
        <f si="51" t="shared"/>
        <v>50.941185852116007</v>
      </c>
      <c r="K38" s="21">
        <v>6</v>
      </c>
      <c r="L38" s="28">
        <f si="52" t="shared"/>
        <v>4.9076286948088637</v>
      </c>
      <c r="M38" s="21"/>
      <c r="N38" s="21"/>
    </row>
    <row ht="18" customHeight="1" r="39">
      <c r="A39" s="17" t="s">
        <v>47</v>
      </c>
      <c r="B39" s="18">
        <v>1682.15408</v>
      </c>
      <c r="C39" s="24">
        <f si="45" t="shared"/>
        <v>0.0090000000000145519</v>
      </c>
      <c r="D39" s="23">
        <f si="46" t="shared"/>
        <v>43.200000000069849</v>
      </c>
      <c r="E39" s="35">
        <v>645.39012000000002</v>
      </c>
      <c r="F39" s="24">
        <f si="47" t="shared"/>
        <v>0.00067999999998846761</v>
      </c>
      <c r="G39" s="23">
        <f si="48" t="shared"/>
        <v>3.2639999999446445</v>
      </c>
      <c r="H39" s="20">
        <f si="49" t="shared"/>
        <v>0.075555555554152012</v>
      </c>
      <c r="I39" s="26">
        <f si="50" t="shared"/>
        <v>0.99715784188737178</v>
      </c>
      <c r="J39" s="23">
        <f si="51" t="shared"/>
        <v>43.32313118884268</v>
      </c>
      <c r="K39" s="21">
        <v>6</v>
      </c>
      <c r="L39" s="28">
        <f si="52" t="shared"/>
        <v>4.1737120605821456</v>
      </c>
      <c r="M39" s="21"/>
      <c r="N39" s="21"/>
    </row>
    <row ht="18" customHeight="1" r="40">
      <c r="A40" s="17" t="s">
        <v>48</v>
      </c>
      <c r="B40" s="18">
        <v>1682.16292</v>
      </c>
      <c r="C40" s="24">
        <f si="45" t="shared"/>
        <v>0.0088399999999637657</v>
      </c>
      <c r="D40" s="23">
        <f si="46" t="shared"/>
        <v>42.431999999826076</v>
      </c>
      <c r="E40" s="35">
        <v>645.39139999999998</v>
      </c>
      <c r="F40" s="24">
        <f si="47" t="shared"/>
        <v>0.0012799999999515421</v>
      </c>
      <c r="G40" s="23">
        <f si="48" t="shared"/>
        <v>6.1439999997674022</v>
      </c>
      <c r="H40" s="20">
        <f si="49" t="shared"/>
        <v>0.14479638008560958</v>
      </c>
      <c r="I40" s="26">
        <f si="50" t="shared"/>
        <v>0.989679015791463</v>
      </c>
      <c r="J40" s="23">
        <f si="51" t="shared"/>
        <v>42.874507110664048</v>
      </c>
      <c r="K40" s="21">
        <v>6</v>
      </c>
      <c r="L40" s="28">
        <f si="52" t="shared"/>
        <v>4.1304920145148412</v>
      </c>
      <c r="M40" s="21"/>
      <c r="N40" s="21"/>
    </row>
    <row ht="18" customHeight="1" r="41">
      <c r="A41" s="17" t="s">
        <v>49</v>
      </c>
      <c r="B41" s="18">
        <v>1682.17128</v>
      </c>
      <c r="C41" s="24">
        <f si="45" t="shared"/>
        <v>0.0083600000000387809</v>
      </c>
      <c r="D41" s="23">
        <f si="46" t="shared"/>
        <v>40.128000000186148</v>
      </c>
      <c r="E41" s="35">
        <v>645.39344000000006</v>
      </c>
      <c r="F41" s="24">
        <f si="47" t="shared"/>
        <v>0.0020400000000790897</v>
      </c>
      <c r="G41" s="23">
        <f si="48" t="shared"/>
        <v>9.7920000003796304</v>
      </c>
      <c r="H41" s="20">
        <f si="49" t="shared"/>
        <v>0.24401913876430939</v>
      </c>
      <c r="I41" s="26">
        <f si="50" t="shared"/>
        <v>0.97149423351830089</v>
      </c>
      <c r="J41" s="23">
        <f si="51" t="shared"/>
        <v>41.305443321944558</v>
      </c>
      <c r="K41" s="21">
        <v>6</v>
      </c>
      <c r="L41" s="28">
        <f si="52" t="shared"/>
        <v>3.979329799801981</v>
      </c>
      <c r="M41" s="21"/>
      <c r="N41" s="21"/>
    </row>
    <row ht="18" customHeight="1" r="42">
      <c r="A42" s="29"/>
      <c r="B42" s="29"/>
      <c r="C42" s="20">
        <f>SUM(C18:C41)</f>
        <v>0.45692000000008193</v>
      </c>
      <c r="D42" s="23">
        <f>SUM(D18:D41)</f>
        <v>2193.2160000003933</v>
      </c>
      <c r="E42" s="20"/>
      <c r="F42" s="20">
        <f>SUM(F18:F41)</f>
        <v>0.16472000000010212</v>
      </c>
      <c r="G42" s="23">
        <f>SUM(G18:G41)</f>
        <v>790.65600000049017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53" t="shared">B845-B844</f>
        <v>0</v>
      </c>
    </row>
    <row ht="12.75" customHeight="1" r="846">
      <c r="C846" s="34">
        <f si="53" t="shared"/>
        <v>0</v>
      </c>
    </row>
    <row ht="12.75" customHeight="1" r="847">
      <c r="C847" s="34">
        <f si="53" t="shared"/>
        <v>0</v>
      </c>
    </row>
    <row ht="12.75" customHeight="1" r="848">
      <c r="C848" s="34">
        <f si="53" t="shared"/>
        <v>0</v>
      </c>
    </row>
    <row ht="12.75" customHeight="1" r="849">
      <c r="C849" s="34">
        <f si="53" t="shared"/>
        <v>0</v>
      </c>
    </row>
    <row ht="12.75" customHeight="1" r="850">
      <c r="C850" s="34">
        <f si="53" t="shared"/>
        <v>0</v>
      </c>
    </row>
    <row ht="12.75" customHeight="1" r="851">
      <c r="C851" s="34">
        <f si="53" t="shared"/>
        <v>0</v>
      </c>
    </row>
    <row ht="12.75" customHeight="1" r="852">
      <c r="C852" s="34">
        <f si="53" t="shared"/>
        <v>0</v>
      </c>
    </row>
    <row ht="12.75" customHeight="1" r="853">
      <c r="C853" s="34">
        <f si="53" t="shared"/>
        <v>0</v>
      </c>
    </row>
    <row ht="12.75" customHeight="1" r="854">
      <c r="C854" s="34">
        <f si="53" t="shared"/>
        <v>0</v>
      </c>
    </row>
    <row ht="12.75" customHeight="1" r="855">
      <c r="C855" s="34">
        <f si="53" t="shared"/>
        <v>0</v>
      </c>
    </row>
    <row ht="12.75" customHeight="1" r="856">
      <c r="C856" s="34">
        <f si="53" t="shared"/>
        <v>0</v>
      </c>
    </row>
    <row ht="12.75" customHeight="1" r="857">
      <c r="C857" s="34">
        <f si="53" t="shared"/>
        <v>0</v>
      </c>
    </row>
    <row ht="12.75" customHeight="1" r="858">
      <c r="C858" s="34">
        <f si="53" t="shared"/>
        <v>0</v>
      </c>
    </row>
    <row ht="12.75" customHeight="1" r="859">
      <c r="C859" s="34">
        <f si="53" t="shared"/>
        <v>0</v>
      </c>
    </row>
    <row ht="12.75" customHeight="1" r="860">
      <c r="C860" s="34">
        <f si="53" t="shared"/>
        <v>0</v>
      </c>
    </row>
    <row ht="12.75" customHeight="1" r="861">
      <c r="C861" s="34">
        <f si="53" t="shared"/>
        <v>0</v>
      </c>
    </row>
    <row ht="12.75" customHeight="1" r="862">
      <c r="C862" s="34">
        <f si="53" t="shared"/>
        <v>0</v>
      </c>
    </row>
    <row ht="12.75" customHeight="1" r="863">
      <c r="C863" s="34">
        <f si="53" t="shared"/>
        <v>0</v>
      </c>
    </row>
    <row ht="12.75" customHeight="1" r="864">
      <c r="C864" s="34">
        <f si="53" t="shared"/>
        <v>0</v>
      </c>
    </row>
    <row ht="12.75" customHeight="1" r="865">
      <c r="C865" s="34">
        <f si="53" t="shared"/>
        <v>0</v>
      </c>
    </row>
    <row ht="12.75" customHeight="1" r="866">
      <c r="C866" s="34">
        <f si="53" t="shared"/>
        <v>0</v>
      </c>
    </row>
    <row ht="12.75" customHeight="1" r="867">
      <c r="C867" s="34">
        <f si="53" t="shared"/>
        <v>0</v>
      </c>
    </row>
    <row ht="12.75" customHeight="1" r="868">
      <c r="C868" s="34">
        <f si="53" t="shared"/>
        <v>0</v>
      </c>
    </row>
    <row ht="12.75" customHeight="1" r="869">
      <c r="C869" s="34">
        <f si="53" t="shared"/>
        <v>0</v>
      </c>
    </row>
    <row ht="12.75" customHeight="1" r="870">
      <c r="C870" s="34">
        <f si="53" t="shared"/>
        <v>0</v>
      </c>
    </row>
    <row ht="12.75" customHeight="1" r="871">
      <c r="C871" s="34">
        <f si="53" t="shared"/>
        <v>0</v>
      </c>
    </row>
    <row ht="12.75" customHeight="1" r="872">
      <c r="C872" s="34">
        <f si="53" t="shared"/>
        <v>0</v>
      </c>
    </row>
    <row ht="12.75" customHeight="1" r="873">
      <c r="C873" s="34">
        <f si="53" t="shared"/>
        <v>0</v>
      </c>
    </row>
    <row ht="12.75" customHeight="1" r="874">
      <c r="C874" s="34">
        <f si="53" t="shared"/>
        <v>0</v>
      </c>
    </row>
    <row ht="12.75" customHeight="1" r="875">
      <c r="C875" s="34">
        <f si="53" t="shared"/>
        <v>0</v>
      </c>
    </row>
    <row ht="12.75" customHeight="1" r="876">
      <c r="C876" s="34">
        <f si="53" t="shared"/>
        <v>0</v>
      </c>
    </row>
    <row ht="12.75" customHeight="1" r="877">
      <c r="C877" s="34">
        <f si="53" t="shared"/>
        <v>0</v>
      </c>
    </row>
    <row ht="12.75" customHeight="1" r="878">
      <c r="C878" s="34">
        <f si="53" t="shared"/>
        <v>0</v>
      </c>
    </row>
    <row ht="12.75" customHeight="1" r="879">
      <c r="C879" s="34">
        <f si="53" t="shared"/>
        <v>0</v>
      </c>
    </row>
    <row ht="12.75" customHeight="1" r="880">
      <c r="C880" s="34">
        <f si="53" t="shared"/>
        <v>0</v>
      </c>
    </row>
    <row ht="12.75" customHeight="1" r="881">
      <c r="C881" s="34">
        <f si="53" t="shared"/>
        <v>0</v>
      </c>
    </row>
    <row ht="12.75" customHeight="1" r="882">
      <c r="C882" s="34">
        <f si="53" t="shared"/>
        <v>0</v>
      </c>
    </row>
    <row ht="12.75" customHeight="1" r="883">
      <c r="C883" s="34">
        <f si="53" t="shared"/>
        <v>0</v>
      </c>
    </row>
    <row ht="12.75" customHeight="1" r="884">
      <c r="C884" s="34">
        <f si="53" t="shared"/>
        <v>0</v>
      </c>
    </row>
    <row ht="12.75" customHeight="1" r="885">
      <c r="C885" s="34">
        <f si="53" t="shared"/>
        <v>0</v>
      </c>
    </row>
    <row ht="12.75" customHeight="1" r="886">
      <c r="C886" s="34">
        <f si="53" t="shared"/>
        <v>0</v>
      </c>
    </row>
    <row ht="12.75" customHeight="1" r="887">
      <c r="C887" s="34">
        <f si="53" t="shared"/>
        <v>0</v>
      </c>
    </row>
    <row ht="12.75" customHeight="1" r="888">
      <c r="C888" s="34">
        <f si="53" t="shared"/>
        <v>0</v>
      </c>
    </row>
    <row ht="12.75" customHeight="1" r="889">
      <c r="C889" s="34">
        <f si="53" t="shared"/>
        <v>0</v>
      </c>
    </row>
    <row ht="12.75" customHeight="1" r="890">
      <c r="C890" s="34">
        <f si="53" t="shared"/>
        <v>0</v>
      </c>
    </row>
    <row ht="12.75" customHeight="1" r="891">
      <c r="C891" s="34">
        <f si="53" t="shared"/>
        <v>0</v>
      </c>
    </row>
    <row ht="12.75" customHeight="1" r="892">
      <c r="C892" s="34">
        <f si="53" t="shared"/>
        <v>0</v>
      </c>
    </row>
    <row ht="12.75" customHeight="1" r="893">
      <c r="C893" s="34">
        <f si="53" t="shared"/>
        <v>0</v>
      </c>
    </row>
    <row ht="12.75" customHeight="1" r="894">
      <c r="C894" s="34">
        <f si="53" t="shared"/>
        <v>0</v>
      </c>
    </row>
    <row ht="12.75" customHeight="1" r="895">
      <c r="C895" s="34">
        <f si="53" t="shared"/>
        <v>0</v>
      </c>
    </row>
    <row ht="12.75" customHeight="1" r="896">
      <c r="C896" s="34">
        <f si="53" t="shared"/>
        <v>0</v>
      </c>
    </row>
    <row ht="12.75" customHeight="1" r="897">
      <c r="C897" s="34">
        <f si="53" t="shared"/>
        <v>0</v>
      </c>
    </row>
    <row ht="12.75" customHeight="1" r="898">
      <c r="C898" s="34">
        <f si="53" t="shared"/>
        <v>0</v>
      </c>
    </row>
    <row ht="12.75" customHeight="1" r="899">
      <c r="C899" s="34">
        <f si="53" t="shared"/>
        <v>0</v>
      </c>
    </row>
    <row ht="12.75" customHeight="1" r="900">
      <c r="C900" s="34">
        <f si="53" t="shared"/>
        <v>0</v>
      </c>
    </row>
    <row ht="12.75" customHeight="1" r="901">
      <c r="C901" s="34">
        <f si="53" t="shared"/>
        <v>0</v>
      </c>
    </row>
    <row ht="12.75" customHeight="1" r="902">
      <c r="C902" s="34">
        <f si="53" t="shared"/>
        <v>0</v>
      </c>
    </row>
    <row ht="12.75" customHeight="1" r="903">
      <c r="C903" s="34">
        <f si="53" t="shared"/>
        <v>0</v>
      </c>
    </row>
    <row ht="12.75" customHeight="1" r="904">
      <c r="C904" s="34">
        <f si="53" t="shared"/>
        <v>0</v>
      </c>
    </row>
  </sheetData>
  <mergeCells count="12">
    <mergeCell ref="F10:K10"/>
    <mergeCell ref="F11:K11"/>
    <mergeCell ref="F12:K12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40">
      <selection activeCell="E13" activeCellId="0" sqref="E13"/>
    </sheetView>
  </sheetViews>
  <sheetFormatPr customHeight="1" defaultColWidth="8" defaultRowHeight="12.75"/>
  <cols>
    <col customWidth="1" min="1" max="1" style="1" width="7.5703100000000001"/>
    <col customWidth="1" min="2" max="2" style="1" width="12.855499999999999"/>
    <col customWidth="1" min="3" max="3" style="1" width="9"/>
    <col customWidth="1" min="4" max="4" style="1" width="10.5703"/>
    <col customWidth="1" min="5" max="5" style="1" width="10.140599999999999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3"/>
      <c r="D2" s="3"/>
      <c r="E2" s="3"/>
      <c r="F2" s="3"/>
      <c r="G2" s="3"/>
      <c r="H2" s="3"/>
      <c r="I2" s="2"/>
      <c r="J2" s="1"/>
    </row>
    <row ht="12.75" customHeight="1" r="3">
      <c r="A3" s="2"/>
      <c r="B3" s="2"/>
      <c r="C3" s="3"/>
      <c r="D3" s="3"/>
      <c r="E3" s="3"/>
      <c r="F3" s="3"/>
      <c r="G3" s="3"/>
      <c r="H3" s="3"/>
      <c r="I3" s="2"/>
      <c r="J3" s="1"/>
    </row>
    <row ht="12.75" customHeight="1" r="4">
      <c r="A4" s="2"/>
      <c r="B4" s="2"/>
      <c r="C4" s="3"/>
      <c r="D4" s="3"/>
      <c r="E4" s="3"/>
      <c r="F4" s="3"/>
      <c r="G4" s="3"/>
      <c r="H4" s="3"/>
      <c r="I4" s="2"/>
      <c r="J4" s="1"/>
    </row>
    <row ht="12.75" customHeight="1" r="5">
      <c r="A5" s="2"/>
      <c r="B5" s="2" t="s">
        <v>0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84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2"/>
      <c r="B7" s="2" t="s">
        <v>85</v>
      </c>
      <c r="C7" s="2"/>
      <c r="D7" s="2"/>
      <c r="E7" s="2"/>
      <c r="F7" s="2"/>
      <c r="G7" s="2"/>
      <c r="H7" s="2"/>
      <c r="I7" s="2"/>
      <c r="J7" s="1"/>
    </row>
    <row ht="12.75" customHeight="1" r="8">
      <c r="A8" s="4"/>
      <c r="B8" s="2" t="s">
        <v>76</v>
      </c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4"/>
      <c r="G9" s="4"/>
      <c r="H9" s="2"/>
      <c r="I9" s="2"/>
      <c r="J9" s="1"/>
    </row>
    <row ht="12.75" customHeight="1" r="10">
      <c r="A10" s="4"/>
      <c r="B10" s="2"/>
      <c r="C10" s="4"/>
      <c r="D10" s="4"/>
      <c r="E10" s="4"/>
      <c r="F10" s="4"/>
      <c r="G10" s="2"/>
      <c r="H10" s="5" t="s">
        <v>4</v>
      </c>
      <c r="I10" s="3"/>
      <c r="J10" s="3"/>
      <c r="K10" s="3"/>
      <c r="L10" s="2"/>
    </row>
    <row ht="12.75" customHeight="1" r="11">
      <c r="A11" s="4"/>
      <c r="B11" s="2"/>
      <c r="C11" s="4"/>
      <c r="D11" s="4"/>
      <c r="E11" s="4"/>
      <c r="F11" s="4"/>
      <c r="G11" s="6" t="s">
        <v>5</v>
      </c>
      <c r="H11" s="6"/>
      <c r="I11" s="6"/>
      <c r="J11" s="6"/>
      <c r="K11" s="6"/>
      <c r="L11" s="6"/>
    </row>
    <row ht="12.75" customHeight="1" r="12">
      <c r="A12" s="4"/>
      <c r="B12" s="2"/>
      <c r="C12" s="4"/>
      <c r="D12" s="4"/>
      <c r="E12" s="4"/>
      <c r="F12" s="4"/>
      <c r="G12" s="6" t="s">
        <v>6</v>
      </c>
      <c r="H12" s="6"/>
      <c r="I12" s="6"/>
      <c r="J12" s="6"/>
      <c r="K12" s="6"/>
      <c r="L12" s="6"/>
    </row>
    <row ht="12.75" customHeight="1" r="13">
      <c r="A13" s="49"/>
      <c r="B13" s="49"/>
      <c r="C13" s="50"/>
      <c r="D13" s="50"/>
      <c r="E13" s="50"/>
      <c r="F13" s="50"/>
      <c r="G13" s="6" t="s">
        <v>7</v>
      </c>
      <c r="H13" s="6"/>
      <c r="I13" s="6"/>
      <c r="J13" s="6"/>
      <c r="K13" s="6"/>
      <c r="L13" s="6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86</v>
      </c>
      <c r="C15" s="9"/>
      <c r="D15" s="9"/>
      <c r="E15" s="10" t="s">
        <v>87</v>
      </c>
      <c r="F15" s="10"/>
      <c r="G15" s="10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22">
        <v>15673.85032</v>
      </c>
      <c r="C17" s="17"/>
      <c r="D17" s="17"/>
      <c r="E17" s="17">
        <v>7106.6441599999998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24">
        <v>15673.919959999999</v>
      </c>
      <c r="C18" s="24">
        <f ref="C18:C41" si="54" t="shared">B18-B17</f>
        <v>0.06963999999970838</v>
      </c>
      <c r="D18" s="23">
        <f ref="D18:D41" si="55" t="shared">C18*2400</f>
        <v>167.13599999930011</v>
      </c>
      <c r="E18" s="17">
        <v>7106.6725200000001</v>
      </c>
      <c r="F18" s="24">
        <f ref="F18:F41" si="56" t="shared">E18-E17</f>
        <v>0.028360000000247965</v>
      </c>
      <c r="G18" s="23">
        <f ref="G18:G41" si="57" t="shared">F18*2400</f>
        <v>68.064000000595115</v>
      </c>
      <c r="H18" s="20">
        <f ref="H18:H42" si="58" t="shared">G18/D18</f>
        <v>0.40723721999377832</v>
      </c>
      <c r="I18" s="26">
        <f ref="I18:I42" si="59" t="shared">1/SQRT(1+H18*H18)</f>
        <v>0.92614742370868453</v>
      </c>
      <c r="J18" s="23">
        <f ref="J18:J42" si="60" t="shared">SQRT(D18*D18+G18*G18)</f>
        <v>180.46370990270333</v>
      </c>
      <c r="K18" s="21">
        <v>6</v>
      </c>
      <c r="L18" s="28">
        <f ref="L18:L41" si="61" t="shared">D18/I18/K18/1.73</f>
        <v>17.385713863458893</v>
      </c>
      <c r="M18" s="21"/>
      <c r="N18" s="21"/>
    </row>
    <row ht="18" customHeight="1" r="19">
      <c r="A19" s="17" t="s">
        <v>27</v>
      </c>
      <c r="B19" s="24">
        <v>15673.98288</v>
      </c>
      <c r="C19" s="24">
        <f si="54" t="shared"/>
        <v>0.062920000000303844</v>
      </c>
      <c r="D19" s="23">
        <f si="55" t="shared"/>
        <v>151.00800000072923</v>
      </c>
      <c r="E19" s="17">
        <v>7106.7050799999997</v>
      </c>
      <c r="F19" s="24">
        <f si="56" t="shared"/>
        <v>0.032559999999648426</v>
      </c>
      <c r="G19" s="23">
        <f si="57" t="shared"/>
        <v>78.143999999156222</v>
      </c>
      <c r="H19" s="20">
        <f si="58" t="shared"/>
        <v>0.51748251747443086</v>
      </c>
      <c r="I19" s="26">
        <f si="59" t="shared"/>
        <v>0.88813023448661932</v>
      </c>
      <c r="J19" s="23">
        <f si="60" t="shared"/>
        <v>170.02911750664461</v>
      </c>
      <c r="K19" s="21">
        <v>6</v>
      </c>
      <c r="L19" s="28">
        <f si="61" t="shared"/>
        <v>16.380454480408922</v>
      </c>
      <c r="M19" s="21"/>
      <c r="N19" s="21"/>
    </row>
    <row ht="18" customHeight="1" r="20">
      <c r="A20" s="17" t="s">
        <v>28</v>
      </c>
      <c r="B20" s="24">
        <v>15674.043799999999</v>
      </c>
      <c r="C20" s="24">
        <f si="54" t="shared"/>
        <v>0.06091999999989639</v>
      </c>
      <c r="D20" s="23">
        <f si="55" t="shared"/>
        <v>146.20799999975134</v>
      </c>
      <c r="E20" s="17">
        <v>7106.7398400000002</v>
      </c>
      <c r="F20" s="24">
        <f si="56" t="shared"/>
        <v>0.034760000000460423</v>
      </c>
      <c r="G20" s="23">
        <f si="57" t="shared"/>
        <v>83.424000001105014</v>
      </c>
      <c r="H20" s="20">
        <f si="58" t="shared"/>
        <v>0.57058437295665698</v>
      </c>
      <c r="I20" s="26">
        <f si="59" t="shared"/>
        <v>0.86855882169815013</v>
      </c>
      <c r="J20" s="23">
        <f si="60" t="shared"/>
        <v>168.33402222994511</v>
      </c>
      <c r="K20" s="21">
        <v>6</v>
      </c>
      <c r="L20" s="28">
        <f si="61" t="shared"/>
        <v>16.217150503848277</v>
      </c>
      <c r="M20" s="21"/>
      <c r="N20" s="21"/>
    </row>
    <row ht="18" customHeight="1" r="21">
      <c r="A21" s="17" t="s">
        <v>29</v>
      </c>
      <c r="B21" s="24">
        <v>15674.100839999999</v>
      </c>
      <c r="C21" s="24">
        <f si="54" t="shared"/>
        <v>0.057039999999688007</v>
      </c>
      <c r="D21" s="23">
        <f si="55" t="shared"/>
        <v>136.89599999925122</v>
      </c>
      <c r="E21" s="17">
        <v>7106.77376</v>
      </c>
      <c r="F21" s="24">
        <f si="56" t="shared"/>
        <v>0.033919999999852735</v>
      </c>
      <c r="G21" s="23">
        <f si="57" t="shared"/>
        <v>81.407999999646563</v>
      </c>
      <c r="H21" s="20">
        <f si="58" t="shared"/>
        <v>0.5946704067327887</v>
      </c>
      <c r="I21" s="26">
        <f si="59" t="shared"/>
        <v>0.85950726221388052</v>
      </c>
      <c r="J21" s="23">
        <f si="60" t="shared"/>
        <v>159.27265075880868</v>
      </c>
      <c r="K21" s="21">
        <v>6</v>
      </c>
      <c r="L21" s="28">
        <f si="61" t="shared"/>
        <v>15.344186007592361</v>
      </c>
      <c r="M21" s="21"/>
      <c r="N21" s="21"/>
    </row>
    <row ht="18" customHeight="1" r="22">
      <c r="A22" s="17" t="s">
        <v>30</v>
      </c>
      <c r="B22" s="24">
        <v>15674.155559999999</v>
      </c>
      <c r="C22" s="24">
        <f si="54" t="shared"/>
        <v>0.054720000000088476</v>
      </c>
      <c r="D22" s="23">
        <f si="55" t="shared"/>
        <v>131.32800000021234</v>
      </c>
      <c r="E22" s="17">
        <v>7106.8066399999998</v>
      </c>
      <c r="F22" s="24">
        <f si="56" t="shared"/>
        <v>0.032879999999749998</v>
      </c>
      <c r="G22" s="23">
        <f si="57" t="shared"/>
        <v>78.911999999399995</v>
      </c>
      <c r="H22" s="20">
        <f si="58" t="shared"/>
        <v>0.60087719297691589</v>
      </c>
      <c r="I22" s="26">
        <f si="59" t="shared"/>
        <v>0.85716102882187339</v>
      </c>
      <c r="J22" s="23">
        <f si="60" t="shared"/>
        <v>153.21275184514207</v>
      </c>
      <c r="K22" s="21">
        <v>6</v>
      </c>
      <c r="L22" s="28">
        <f si="61" t="shared"/>
        <v>14.760380717258384</v>
      </c>
      <c r="M22" s="21"/>
      <c r="N22" s="21"/>
    </row>
    <row ht="18" customHeight="1" r="23">
      <c r="A23" s="17" t="s">
        <v>31</v>
      </c>
      <c r="B23" s="24">
        <v>15674.21092</v>
      </c>
      <c r="C23" s="24">
        <f si="54" t="shared"/>
        <v>0.05536000000029162</v>
      </c>
      <c r="D23" s="23">
        <f si="55" t="shared"/>
        <v>132.86400000069989</v>
      </c>
      <c r="E23" s="17">
        <v>7106.83932</v>
      </c>
      <c r="F23" s="24">
        <f si="56" t="shared"/>
        <v>0.03268000000025495</v>
      </c>
      <c r="G23" s="23">
        <f si="57" t="shared"/>
        <v>78.432000000611879</v>
      </c>
      <c r="H23" s="20">
        <f si="58" t="shared"/>
        <v>0.59031791907664022</v>
      </c>
      <c r="I23" s="26">
        <f si="59" t="shared"/>
        <v>0.86114941483735497</v>
      </c>
      <c r="J23" s="23">
        <f si="60" t="shared"/>
        <v>154.28681447318161</v>
      </c>
      <c r="K23" s="21">
        <v>6</v>
      </c>
      <c r="L23" s="28">
        <f si="61" t="shared"/>
        <v>14.863854958880694</v>
      </c>
      <c r="M23" s="21"/>
      <c r="N23" s="21"/>
    </row>
    <row ht="18" customHeight="1" r="24">
      <c r="A24" s="17" t="s">
        <v>32</v>
      </c>
      <c r="B24" s="24">
        <v>15674.27504</v>
      </c>
      <c r="C24" s="24">
        <f si="54" t="shared"/>
        <v>0.064120000000912114</v>
      </c>
      <c r="D24" s="23">
        <f si="55" t="shared"/>
        <v>153.88800000218907</v>
      </c>
      <c r="E24" s="17">
        <v>7106.8715199999997</v>
      </c>
      <c r="F24" s="24">
        <f si="56" t="shared"/>
        <v>0.032199999999647844</v>
      </c>
      <c r="G24" s="23">
        <f si="57" t="shared"/>
        <v>77.279999999154825</v>
      </c>
      <c r="H24" s="20">
        <f si="58" t="shared"/>
        <v>0.5021834061009014</v>
      </c>
      <c r="I24" s="26">
        <f si="59" t="shared"/>
        <v>0.89364535262721434</v>
      </c>
      <c r="J24" s="23">
        <f si="60" t="shared"/>
        <v>172.20254047064205</v>
      </c>
      <c r="K24" s="21">
        <v>6</v>
      </c>
      <c r="L24" s="28">
        <f si="61" t="shared"/>
        <v>16.589840122412529</v>
      </c>
      <c r="M24" s="21"/>
      <c r="N24" s="21"/>
    </row>
    <row ht="18" customHeight="1" r="25">
      <c r="A25" s="17" t="s">
        <v>33</v>
      </c>
      <c r="B25" s="24">
        <v>15674.347599999999</v>
      </c>
      <c r="C25" s="24">
        <f si="54" t="shared"/>
        <v>0.072559999998702551</v>
      </c>
      <c r="D25" s="23">
        <f si="55" t="shared"/>
        <v>174.14399999688612</v>
      </c>
      <c r="E25" s="17">
        <v>7106.8989199999996</v>
      </c>
      <c r="F25" s="24">
        <f si="56" t="shared"/>
        <v>0.027399999999943248</v>
      </c>
      <c r="G25" s="23">
        <f si="57" t="shared"/>
        <v>65.759999999863794</v>
      </c>
      <c r="H25" s="20">
        <f si="58" t="shared"/>
        <v>0.37761852260795464</v>
      </c>
      <c r="I25" s="26">
        <f si="59" t="shared"/>
        <v>0.93552133901349055</v>
      </c>
      <c r="J25" s="23">
        <f si="60" t="shared"/>
        <v>186.14647548341483</v>
      </c>
      <c r="K25" s="21">
        <v>6</v>
      </c>
      <c r="L25" s="28">
        <f si="61" t="shared"/>
        <v>17.933186462756726</v>
      </c>
      <c r="M25" s="21"/>
      <c r="N25" s="21"/>
    </row>
    <row ht="18" customHeight="1" r="26">
      <c r="A26" s="17" t="s">
        <v>34</v>
      </c>
      <c r="B26" s="24">
        <v>15674.438200000001</v>
      </c>
      <c r="C26" s="24">
        <f si="54" t="shared"/>
        <v>0.090600000001359149</v>
      </c>
      <c r="D26" s="23">
        <f si="55" t="shared"/>
        <v>217.44000000326196</v>
      </c>
      <c r="E26" s="17">
        <v>7106.9293200000002</v>
      </c>
      <c r="F26" s="24">
        <f si="56" t="shared"/>
        <v>0.030400000000554428</v>
      </c>
      <c r="G26" s="23">
        <f si="57" t="shared"/>
        <v>72.960000001330627</v>
      </c>
      <c r="H26" s="20">
        <f si="58" t="shared"/>
        <v>0.33554083885318298</v>
      </c>
      <c r="I26" s="26">
        <f si="59" t="shared"/>
        <v>0.94805357816227287</v>
      </c>
      <c r="J26" s="23">
        <f si="60" t="shared"/>
        <v>229.35412619269079</v>
      </c>
      <c r="K26" s="21">
        <v>6</v>
      </c>
      <c r="L26" s="28">
        <f si="61" t="shared"/>
        <v>22.095773236290057</v>
      </c>
      <c r="M26" s="21"/>
      <c r="N26" s="21"/>
    </row>
    <row ht="18" customHeight="1" r="27">
      <c r="A27" s="41" t="s">
        <v>35</v>
      </c>
      <c r="B27" s="24">
        <v>15674.54168</v>
      </c>
      <c r="C27" s="24">
        <f si="54" t="shared"/>
        <v>0.10347999999976309</v>
      </c>
      <c r="D27" s="23">
        <f si="55" t="shared"/>
        <v>248.35199999943143</v>
      </c>
      <c r="E27" s="17">
        <v>7106.9622799999997</v>
      </c>
      <c r="F27" s="24">
        <f si="56" t="shared"/>
        <v>0.032959999999548018</v>
      </c>
      <c r="G27" s="23">
        <f si="57" t="shared"/>
        <v>79.103999998915242</v>
      </c>
      <c r="H27" s="20">
        <f si="58" t="shared"/>
        <v>0.31851565519543368</v>
      </c>
      <c r="I27" s="26">
        <f si="59" t="shared"/>
        <v>0.95283382996030364</v>
      </c>
      <c r="J27" s="23">
        <f si="60" t="shared"/>
        <v>260.64565739629342</v>
      </c>
      <c r="K27" s="21">
        <v>6</v>
      </c>
      <c r="L27" s="28">
        <f si="61" t="shared"/>
        <v>25.110371618140025</v>
      </c>
      <c r="M27" s="21"/>
      <c r="N27" s="21"/>
    </row>
    <row ht="18" customHeight="1" r="28">
      <c r="A28" s="17" t="s">
        <v>36</v>
      </c>
      <c r="B28" s="24">
        <v>15674.649880000001</v>
      </c>
      <c r="C28" s="24">
        <f si="54" t="shared"/>
        <v>0.10820000000057917</v>
      </c>
      <c r="D28" s="23">
        <f si="55" t="shared"/>
        <v>259.68000000139</v>
      </c>
      <c r="E28" s="17">
        <v>7106.9946799999998</v>
      </c>
      <c r="F28" s="24">
        <f si="56" t="shared"/>
        <v>0.032400000000052387</v>
      </c>
      <c r="G28" s="23">
        <f si="57" t="shared"/>
        <v>77.760000000125729</v>
      </c>
      <c r="H28" s="20">
        <f si="58" t="shared"/>
        <v>0.29944547134823435</v>
      </c>
      <c r="I28" s="26">
        <f si="59" t="shared"/>
        <v>0.95797236943178465</v>
      </c>
      <c r="J28" s="23">
        <f si="60" t="shared"/>
        <v>271.07253641920545</v>
      </c>
      <c r="K28" s="21">
        <v>6</v>
      </c>
      <c r="L28" s="28">
        <f si="61" t="shared"/>
        <v>26.114887901657557</v>
      </c>
      <c r="M28" s="21"/>
      <c r="N28" s="21"/>
    </row>
    <row ht="18" customHeight="1" r="29">
      <c r="A29" s="17" t="s">
        <v>37</v>
      </c>
      <c r="B29" s="24">
        <v>15674.7598</v>
      </c>
      <c r="C29" s="24">
        <f si="54" t="shared"/>
        <v>0.10991999999896507</v>
      </c>
      <c r="D29" s="23">
        <f si="55" t="shared"/>
        <v>263.80799999751616</v>
      </c>
      <c r="E29" s="17">
        <v>7107.0285599999997</v>
      </c>
      <c r="F29" s="24">
        <f si="56" t="shared"/>
        <v>0.033879999999953725</v>
      </c>
      <c r="G29" s="23">
        <f si="57" t="shared"/>
        <v>81.31199999988894</v>
      </c>
      <c r="H29" s="20">
        <f si="58" t="shared"/>
        <v>0.3082241630301375</v>
      </c>
      <c r="I29" s="26">
        <f si="59" t="shared"/>
        <v>0.95563603364094896</v>
      </c>
      <c r="J29" s="23">
        <f si="60" t="shared"/>
        <v>276.05488984379798</v>
      </c>
      <c r="K29" s="21">
        <v>6</v>
      </c>
      <c r="L29" s="28">
        <f si="61" t="shared"/>
        <v>26.594883414624082</v>
      </c>
      <c r="M29" s="21"/>
      <c r="N29" s="21"/>
    </row>
    <row ht="18" customHeight="1" r="30">
      <c r="A30" s="17" t="s">
        <v>38</v>
      </c>
      <c r="B30" s="24">
        <v>15674.87292</v>
      </c>
      <c r="C30" s="24">
        <f si="54" t="shared"/>
        <v>0.11311999999998079</v>
      </c>
      <c r="D30" s="23">
        <f si="55" t="shared"/>
        <v>271.4879999999539</v>
      </c>
      <c r="E30" s="17">
        <v>7107.0614800000003</v>
      </c>
      <c r="F30" s="24">
        <f si="56" t="shared"/>
        <v>0.032920000000558503</v>
      </c>
      <c r="G30" s="23">
        <f si="57" t="shared"/>
        <v>79.008000001340406</v>
      </c>
      <c r="H30" s="20">
        <f si="58" t="shared"/>
        <v>0.29101838755802767</v>
      </c>
      <c r="I30" s="26">
        <f si="59" t="shared"/>
        <v>0.96016714485734478</v>
      </c>
      <c r="J30" s="23">
        <f si="60" t="shared"/>
        <v>282.75077048203912</v>
      </c>
      <c r="K30" s="21">
        <v>6</v>
      </c>
      <c r="L30" s="28">
        <f si="61" t="shared"/>
        <v>27.239958620620339</v>
      </c>
      <c r="M30" s="21"/>
      <c r="N30" s="21"/>
    </row>
    <row ht="18" customHeight="1" r="31">
      <c r="A31" s="17" t="s">
        <v>39</v>
      </c>
      <c r="B31" s="24">
        <v>15674.98472</v>
      </c>
      <c r="C31" s="24">
        <f si="54" t="shared"/>
        <v>0.11180000000058499</v>
      </c>
      <c r="D31" s="23">
        <f si="55" t="shared"/>
        <v>268.32000000140397</v>
      </c>
      <c r="E31" s="17">
        <v>7107.0931600000004</v>
      </c>
      <c r="F31" s="24">
        <f si="56" t="shared"/>
        <v>0.031680000000051223</v>
      </c>
      <c r="G31" s="23">
        <f si="57" t="shared"/>
        <v>76.032000000122935</v>
      </c>
      <c r="H31" s="20">
        <f si="58" t="shared"/>
        <v>0.28336314847840305</v>
      </c>
      <c r="I31" s="26">
        <f si="59" t="shared"/>
        <v>0.96211920230840675</v>
      </c>
      <c r="J31" s="23">
        <f si="60" t="shared"/>
        <v>278.88436210152071</v>
      </c>
      <c r="K31" s="21">
        <v>6</v>
      </c>
      <c r="L31" s="28">
        <f si="61" t="shared"/>
        <v>26.867472264115676</v>
      </c>
      <c r="M31" s="21"/>
      <c r="N31" s="21"/>
    </row>
    <row ht="18" customHeight="1" r="32">
      <c r="A32" s="17" t="s">
        <v>40</v>
      </c>
      <c r="B32" s="24">
        <v>15675.096079999999</v>
      </c>
      <c r="C32" s="24">
        <f si="54" t="shared"/>
        <v>0.1113599999989674</v>
      </c>
      <c r="D32" s="23">
        <f si="55" t="shared"/>
        <v>267.26399999752175</v>
      </c>
      <c r="E32" s="17">
        <v>7107.1247199999998</v>
      </c>
      <c r="F32" s="24">
        <f si="56" t="shared"/>
        <v>0.031559999999444699</v>
      </c>
      <c r="G32" s="23">
        <f si="57" t="shared"/>
        <v>75.743999998667277</v>
      </c>
      <c r="H32" s="20">
        <f si="58" t="shared"/>
        <v>0.28340517241143448</v>
      </c>
      <c r="I32" s="26">
        <f si="59" t="shared"/>
        <v>0.96210859630568935</v>
      </c>
      <c r="J32" s="23">
        <f si="60" t="shared"/>
        <v>277.7898472415315</v>
      </c>
      <c r="K32" s="21">
        <v>6</v>
      </c>
      <c r="L32" s="28">
        <f si="61" t="shared"/>
        <v>26.762027672594556</v>
      </c>
      <c r="M32" s="21"/>
      <c r="N32" s="21"/>
    </row>
    <row ht="18" customHeight="1" r="33">
      <c r="A33" s="17" t="s">
        <v>41</v>
      </c>
      <c r="B33" s="24">
        <v>15675.20508</v>
      </c>
      <c r="C33" s="24">
        <f si="54" t="shared"/>
        <v>0.10900000000037835</v>
      </c>
      <c r="D33" s="23">
        <f si="55" t="shared"/>
        <v>261.60000000090804</v>
      </c>
      <c r="E33" s="17">
        <v>7107.1547200000005</v>
      </c>
      <c r="F33" s="24">
        <f si="56" t="shared"/>
        <v>0.030000000000654836</v>
      </c>
      <c r="G33" s="23">
        <f si="57" t="shared"/>
        <v>72.000000001571607</v>
      </c>
      <c r="H33" s="20">
        <f si="58" t="shared"/>
        <v>0.27522935780321744</v>
      </c>
      <c r="I33" s="26">
        <f si="59" t="shared"/>
        <v>0.96414883432264187</v>
      </c>
      <c r="J33" s="23">
        <f si="60" t="shared"/>
        <v>271.32740370390417</v>
      </c>
      <c r="K33" s="21">
        <v>6</v>
      </c>
      <c r="L33" s="28">
        <f si="61" t="shared"/>
        <v>26.139441589971497</v>
      </c>
      <c r="M33" s="21"/>
      <c r="N33" s="21"/>
    </row>
    <row ht="18" customHeight="1" r="34">
      <c r="A34" s="17" t="s">
        <v>42</v>
      </c>
      <c r="B34" s="24">
        <v>15675.313</v>
      </c>
      <c r="C34" s="24">
        <f si="54" t="shared"/>
        <v>0.1079200000003766</v>
      </c>
      <c r="D34" s="23">
        <f si="55" t="shared"/>
        <v>259.00800000090385</v>
      </c>
      <c r="E34" s="17">
        <v>7107.1817600000004</v>
      </c>
      <c r="F34" s="24">
        <f si="56" t="shared"/>
        <v>0.027039999999942665</v>
      </c>
      <c r="G34" s="23">
        <f si="57" t="shared"/>
        <v>64.895999999862397</v>
      </c>
      <c r="H34" s="20">
        <f si="58" t="shared"/>
        <v>0.25055596738184122</v>
      </c>
      <c r="I34" s="26">
        <f si="59" t="shared"/>
        <v>0.970015473962205</v>
      </c>
      <c r="J34" s="23">
        <f si="60" t="shared"/>
        <v>267.01429714614602</v>
      </c>
      <c r="K34" s="21">
        <v>6</v>
      </c>
      <c r="L34" s="28">
        <f si="61" t="shared"/>
        <v>25.723920726989018</v>
      </c>
      <c r="M34" s="21"/>
      <c r="N34" s="21"/>
    </row>
    <row ht="18" customHeight="1" r="35">
      <c r="A35" s="17" t="s">
        <v>43</v>
      </c>
      <c r="B35" s="24">
        <v>15675.41864</v>
      </c>
      <c r="C35" s="24">
        <f si="54" t="shared"/>
        <v>0.10563999999976659</v>
      </c>
      <c r="D35" s="23">
        <f si="55" t="shared"/>
        <v>253.53599999943981</v>
      </c>
      <c r="E35" s="17">
        <v>7107.2064399999999</v>
      </c>
      <c r="F35" s="24">
        <f si="56" t="shared"/>
        <v>0.02467999999953463</v>
      </c>
      <c r="G35" s="23">
        <f si="57" t="shared"/>
        <v>59.231999998883111</v>
      </c>
      <c r="H35" s="20">
        <f si="58" t="shared"/>
        <v>0.23362362740996934</v>
      </c>
      <c r="I35" s="26">
        <f si="59" t="shared"/>
        <v>0.97377861935909737</v>
      </c>
      <c r="J35" s="23">
        <f si="60" t="shared"/>
        <v>260.36307940947319</v>
      </c>
      <c r="K35" s="21">
        <v>6</v>
      </c>
      <c r="L35" s="28">
        <f si="61" t="shared"/>
        <v>25.083148305344235</v>
      </c>
      <c r="M35" s="21"/>
      <c r="N35" s="21"/>
    </row>
    <row ht="18" customHeight="1" r="36">
      <c r="A36" s="17" t="s">
        <v>44</v>
      </c>
      <c r="B36" s="24">
        <v>15675.520920000001</v>
      </c>
      <c r="C36" s="24">
        <f si="54" t="shared"/>
        <v>0.10228000000097381</v>
      </c>
      <c r="D36" s="23">
        <f si="55" t="shared"/>
        <v>245.47200000233715</v>
      </c>
      <c r="E36" s="17">
        <v>7107.23164</v>
      </c>
      <c r="F36" s="24">
        <f si="56" t="shared"/>
        <v>0.025200000000040745</v>
      </c>
      <c r="G36" s="23">
        <f si="57" t="shared"/>
        <v>60.480000000097789</v>
      </c>
      <c r="H36" s="20">
        <f si="58" t="shared"/>
        <v>0.24638247946617925</v>
      </c>
      <c r="I36" s="26">
        <f si="59" t="shared"/>
        <v>0.97096333342363328</v>
      </c>
      <c r="J36" s="23">
        <f si="60" t="shared"/>
        <v>252.81284220774711</v>
      </c>
      <c r="K36" s="21">
        <v>6</v>
      </c>
      <c r="L36" s="28">
        <f si="61" t="shared"/>
        <v>24.35576514525502</v>
      </c>
      <c r="M36" s="21"/>
      <c r="N36" s="21"/>
    </row>
    <row ht="18" customHeight="1" r="37">
      <c r="A37" s="17" t="s">
        <v>45</v>
      </c>
      <c r="B37" s="24">
        <v>15675.61988</v>
      </c>
      <c r="C37" s="24">
        <f si="54" t="shared"/>
        <v>0.098959999999351567</v>
      </c>
      <c r="D37" s="23">
        <f si="55" t="shared"/>
        <v>237.50399999844376</v>
      </c>
      <c r="E37" s="17">
        <v>7107.2579999999998</v>
      </c>
      <c r="F37" s="24">
        <f si="56" t="shared"/>
        <v>0.026359999999840511</v>
      </c>
      <c r="G37" s="23">
        <f si="57" t="shared"/>
        <v>63.263999999617226</v>
      </c>
      <c r="H37" s="20">
        <f si="58" t="shared"/>
        <v>0.26637025060643932</v>
      </c>
      <c r="I37" s="26">
        <f si="59" t="shared"/>
        <v>0.96630621264197225</v>
      </c>
      <c r="J37" s="23">
        <f si="60" t="shared"/>
        <v>245.78544243142704</v>
      </c>
      <c r="K37" s="21">
        <v>6</v>
      </c>
      <c r="L37" s="28">
        <f si="61" t="shared"/>
        <v>23.678751679328229</v>
      </c>
      <c r="M37" s="21"/>
      <c r="N37" s="21"/>
    </row>
    <row ht="18" customHeight="1" r="38">
      <c r="A38" s="17" t="s">
        <v>46</v>
      </c>
      <c r="B38" s="24">
        <v>15675.71508</v>
      </c>
      <c r="C38" s="24">
        <f si="54" t="shared"/>
        <v>0.095199999999749707</v>
      </c>
      <c r="D38" s="23">
        <f si="55" t="shared"/>
        <v>228.4799999993993</v>
      </c>
      <c r="E38" s="17">
        <v>7107.2848400000003</v>
      </c>
      <c r="F38" s="24">
        <f si="56" t="shared"/>
        <v>0.026840000000447617</v>
      </c>
      <c r="G38" s="23">
        <f si="57" t="shared"/>
        <v>64.416000001074281</v>
      </c>
      <c r="H38" s="20">
        <f si="58" t="shared"/>
        <v>0.28193277311468679</v>
      </c>
      <c r="I38" s="26">
        <f si="59" t="shared"/>
        <v>0.96247947090408059</v>
      </c>
      <c r="J38" s="23">
        <f si="60" t="shared"/>
        <v>237.38688138956607</v>
      </c>
      <c r="K38" s="21">
        <v>6</v>
      </c>
      <c r="L38" s="28">
        <f si="61" t="shared"/>
        <v>22.869641752366675</v>
      </c>
      <c r="M38" s="21"/>
      <c r="N38" s="21"/>
    </row>
    <row ht="18" customHeight="1" r="39">
      <c r="A39" s="17" t="s">
        <v>47</v>
      </c>
      <c r="B39" s="24">
        <v>15675.81048</v>
      </c>
      <c r="C39" s="24">
        <f si="54" t="shared"/>
        <v>0.09540000000015425</v>
      </c>
      <c r="D39" s="23">
        <f si="55" t="shared"/>
        <v>228.9600000003702</v>
      </c>
      <c r="E39" s="17">
        <v>7107.3112799999999</v>
      </c>
      <c r="F39" s="24">
        <f si="56" t="shared"/>
        <v>0.02643999999963853</v>
      </c>
      <c r="G39" s="23">
        <f si="57" t="shared"/>
        <v>63.455999999132473</v>
      </c>
      <c r="H39" s="20">
        <f si="58" t="shared"/>
        <v>0.27714884695593062</v>
      </c>
      <c r="I39" s="26">
        <f si="59" t="shared"/>
        <v>0.96367404215106589</v>
      </c>
      <c r="J39" s="23">
        <f si="60" t="shared"/>
        <v>237.59071012154371</v>
      </c>
      <c r="K39" s="21">
        <v>6</v>
      </c>
      <c r="L39" s="28">
        <f si="61" t="shared"/>
        <v>22.88927843174795</v>
      </c>
      <c r="M39" s="21"/>
      <c r="N39" s="21"/>
    </row>
    <row ht="18" customHeight="1" r="40">
      <c r="A40" s="17" t="s">
        <v>48</v>
      </c>
      <c r="B40" s="24">
        <v>15675.898080000001</v>
      </c>
      <c r="C40" s="24">
        <f si="54" t="shared"/>
        <v>0.087600000000747968</v>
      </c>
      <c r="D40" s="23">
        <f si="55" t="shared"/>
        <v>210.24000000179512</v>
      </c>
      <c r="E40" s="17">
        <v>7107.33932</v>
      </c>
      <c r="F40" s="24">
        <f si="56" t="shared"/>
        <v>0.028040000000146392</v>
      </c>
      <c r="G40" s="23">
        <f si="57" t="shared"/>
        <v>67.296000000351341</v>
      </c>
      <c r="H40" s="20">
        <f si="58" t="shared"/>
        <v>0.32009132419985131</v>
      </c>
      <c r="I40" s="26">
        <f si="59" t="shared"/>
        <v>0.9523988965969622</v>
      </c>
      <c r="J40" s="23">
        <f si="60" t="shared"/>
        <v>220.74784079759897</v>
      </c>
      <c r="K40" s="21">
        <v>6</v>
      </c>
      <c r="L40" s="28">
        <f si="61" t="shared"/>
        <v>21.266651329248457</v>
      </c>
      <c r="M40" s="21"/>
      <c r="N40" s="21"/>
    </row>
    <row ht="18" customHeight="1" r="41">
      <c r="A41" s="17" t="s">
        <v>49</v>
      </c>
      <c r="B41" s="17">
        <v>15675.971159999999</v>
      </c>
      <c r="C41" s="24">
        <f si="54" t="shared"/>
        <v>0.073079999998299172</v>
      </c>
      <c r="D41" s="23">
        <f si="55" t="shared"/>
        <v>175.39199999591801</v>
      </c>
      <c r="E41" s="17">
        <v>7107.3689599999998</v>
      </c>
      <c r="F41" s="24">
        <f si="56" t="shared"/>
        <v>0.029639999999744759</v>
      </c>
      <c r="G41" s="23">
        <f si="57" t="shared"/>
        <v>71.135999999387423</v>
      </c>
      <c r="H41" s="20">
        <f si="58" t="shared"/>
        <v>0.40558292283024883</v>
      </c>
      <c r="I41" s="26">
        <f si="59" t="shared"/>
        <v>0.92668198096706511</v>
      </c>
      <c r="J41" s="23">
        <f si="60" t="shared"/>
        <v>189.26881454291657</v>
      </c>
      <c r="K41" s="21">
        <v>6</v>
      </c>
      <c r="L41" s="28">
        <f si="61" t="shared"/>
        <v>18.233989840358053</v>
      </c>
      <c r="M41" s="21"/>
      <c r="N41" s="21"/>
    </row>
    <row ht="18" customHeight="1" r="42">
      <c r="A42" s="29"/>
      <c r="B42" s="29"/>
      <c r="C42" s="20"/>
      <c r="D42" s="23">
        <f>SUM(D18:D41)</f>
        <v>5090.0159999990137</v>
      </c>
      <c r="E42" s="20"/>
      <c r="F42" s="20"/>
      <c r="G42" s="23">
        <f>SUM(G18:G41)</f>
        <v>1739.5199999999022</v>
      </c>
      <c r="H42" s="20">
        <f si="58" t="shared"/>
        <v>0.34175138152812079</v>
      </c>
      <c r="I42" s="26">
        <f si="59" t="shared"/>
        <v>0.94626649416814923</v>
      </c>
      <c r="J42" s="20">
        <f si="60" t="shared"/>
        <v>5379.0512835113977</v>
      </c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62" t="shared">B845-B844</f>
        <v>0</v>
      </c>
    </row>
    <row ht="12.75" customHeight="1" r="846">
      <c r="C846" s="34">
        <f si="62" t="shared"/>
        <v>0</v>
      </c>
    </row>
    <row ht="12.75" customHeight="1" r="847">
      <c r="C847" s="34">
        <f si="62" t="shared"/>
        <v>0</v>
      </c>
    </row>
    <row ht="12.75" customHeight="1" r="848">
      <c r="C848" s="34">
        <f si="62" t="shared"/>
        <v>0</v>
      </c>
    </row>
    <row ht="12.75" customHeight="1" r="849">
      <c r="C849" s="34">
        <f si="62" t="shared"/>
        <v>0</v>
      </c>
    </row>
    <row ht="12.75" customHeight="1" r="850">
      <c r="C850" s="34">
        <f si="62" t="shared"/>
        <v>0</v>
      </c>
    </row>
    <row ht="12.75" customHeight="1" r="851">
      <c r="C851" s="34">
        <f si="62" t="shared"/>
        <v>0</v>
      </c>
    </row>
    <row ht="12.75" customHeight="1" r="852">
      <c r="C852" s="34">
        <f si="62" t="shared"/>
        <v>0</v>
      </c>
    </row>
    <row ht="12.75" customHeight="1" r="853">
      <c r="C853" s="34">
        <f si="62" t="shared"/>
        <v>0</v>
      </c>
    </row>
    <row ht="12.75" customHeight="1" r="854">
      <c r="C854" s="34">
        <f si="62" t="shared"/>
        <v>0</v>
      </c>
    </row>
    <row ht="12.75" customHeight="1" r="855">
      <c r="C855" s="34">
        <f si="62" t="shared"/>
        <v>0</v>
      </c>
    </row>
    <row ht="12.75" customHeight="1" r="856">
      <c r="C856" s="34">
        <f si="62" t="shared"/>
        <v>0</v>
      </c>
    </row>
    <row ht="12.75" customHeight="1" r="857">
      <c r="C857" s="34">
        <f si="62" t="shared"/>
        <v>0</v>
      </c>
    </row>
    <row ht="12.75" customHeight="1" r="858">
      <c r="C858" s="34">
        <f si="62" t="shared"/>
        <v>0</v>
      </c>
    </row>
    <row ht="12.75" customHeight="1" r="859">
      <c r="C859" s="34">
        <f si="62" t="shared"/>
        <v>0</v>
      </c>
    </row>
    <row ht="12.75" customHeight="1" r="860">
      <c r="C860" s="34">
        <f si="62" t="shared"/>
        <v>0</v>
      </c>
    </row>
    <row ht="12.75" customHeight="1" r="861">
      <c r="C861" s="34">
        <f si="62" t="shared"/>
        <v>0</v>
      </c>
    </row>
    <row ht="12.75" customHeight="1" r="862">
      <c r="C862" s="34">
        <f si="62" t="shared"/>
        <v>0</v>
      </c>
    </row>
    <row ht="12.75" customHeight="1" r="863">
      <c r="C863" s="34">
        <f si="62" t="shared"/>
        <v>0</v>
      </c>
    </row>
    <row ht="12.75" customHeight="1" r="864">
      <c r="C864" s="34">
        <f si="62" t="shared"/>
        <v>0</v>
      </c>
    </row>
    <row ht="12.75" customHeight="1" r="865">
      <c r="C865" s="34">
        <f si="62" t="shared"/>
        <v>0</v>
      </c>
    </row>
    <row ht="12.75" customHeight="1" r="866">
      <c r="C866" s="34">
        <f si="62" t="shared"/>
        <v>0</v>
      </c>
    </row>
    <row ht="12.75" customHeight="1" r="867">
      <c r="C867" s="34">
        <f si="62" t="shared"/>
        <v>0</v>
      </c>
    </row>
    <row ht="12.75" customHeight="1" r="868">
      <c r="C868" s="34">
        <f si="62" t="shared"/>
        <v>0</v>
      </c>
    </row>
    <row ht="12.75" customHeight="1" r="869">
      <c r="C869" s="34">
        <f si="62" t="shared"/>
        <v>0</v>
      </c>
    </row>
    <row ht="12.75" customHeight="1" r="870">
      <c r="C870" s="34">
        <f si="62" t="shared"/>
        <v>0</v>
      </c>
    </row>
    <row ht="12.75" customHeight="1" r="871">
      <c r="C871" s="34">
        <f si="62" t="shared"/>
        <v>0</v>
      </c>
    </row>
    <row ht="12.75" customHeight="1" r="872">
      <c r="C872" s="34">
        <f si="62" t="shared"/>
        <v>0</v>
      </c>
    </row>
    <row ht="12.75" customHeight="1" r="873">
      <c r="C873" s="34">
        <f si="62" t="shared"/>
        <v>0</v>
      </c>
    </row>
    <row ht="12.75" customHeight="1" r="874">
      <c r="C874" s="34">
        <f si="62" t="shared"/>
        <v>0</v>
      </c>
    </row>
    <row ht="12.75" customHeight="1" r="875">
      <c r="C875" s="34">
        <f si="62" t="shared"/>
        <v>0</v>
      </c>
    </row>
    <row ht="12.75" customHeight="1" r="876">
      <c r="C876" s="34">
        <f si="62" t="shared"/>
        <v>0</v>
      </c>
    </row>
    <row ht="12.75" customHeight="1" r="877">
      <c r="C877" s="34">
        <f si="62" t="shared"/>
        <v>0</v>
      </c>
    </row>
    <row ht="12.75" customHeight="1" r="878">
      <c r="C878" s="34">
        <f si="62" t="shared"/>
        <v>0</v>
      </c>
    </row>
    <row ht="12.75" customHeight="1" r="879">
      <c r="C879" s="34">
        <f si="62" t="shared"/>
        <v>0</v>
      </c>
    </row>
    <row ht="12.75" customHeight="1" r="880">
      <c r="C880" s="34">
        <f si="62" t="shared"/>
        <v>0</v>
      </c>
    </row>
    <row ht="12.75" customHeight="1" r="881">
      <c r="C881" s="34">
        <f si="62" t="shared"/>
        <v>0</v>
      </c>
    </row>
    <row ht="12.75" customHeight="1" r="882">
      <c r="C882" s="34">
        <f si="62" t="shared"/>
        <v>0</v>
      </c>
    </row>
    <row ht="12.75" customHeight="1" r="883">
      <c r="C883" s="34">
        <f si="62" t="shared"/>
        <v>0</v>
      </c>
    </row>
    <row ht="12.75" customHeight="1" r="884">
      <c r="C884" s="34">
        <f si="62" t="shared"/>
        <v>0</v>
      </c>
    </row>
    <row ht="12.75" customHeight="1" r="885">
      <c r="C885" s="34">
        <f si="62" t="shared"/>
        <v>0</v>
      </c>
    </row>
    <row ht="12.75" customHeight="1" r="886">
      <c r="C886" s="34">
        <f si="62" t="shared"/>
        <v>0</v>
      </c>
    </row>
    <row ht="12.75" customHeight="1" r="887">
      <c r="C887" s="34">
        <f si="62" t="shared"/>
        <v>0</v>
      </c>
    </row>
    <row ht="12.75" customHeight="1" r="888">
      <c r="C888" s="34">
        <f si="62" t="shared"/>
        <v>0</v>
      </c>
    </row>
    <row ht="12.75" customHeight="1" r="889">
      <c r="C889" s="34">
        <f si="62" t="shared"/>
        <v>0</v>
      </c>
    </row>
    <row ht="12.75" customHeight="1" r="890">
      <c r="C890" s="34">
        <f si="62" t="shared"/>
        <v>0</v>
      </c>
    </row>
    <row ht="12.75" customHeight="1" r="891">
      <c r="C891" s="34">
        <f si="62" t="shared"/>
        <v>0</v>
      </c>
    </row>
    <row ht="12.75" customHeight="1" r="892">
      <c r="C892" s="34">
        <f si="62" t="shared"/>
        <v>0</v>
      </c>
    </row>
    <row ht="12.75" customHeight="1" r="893">
      <c r="C893" s="34">
        <f si="62" t="shared"/>
        <v>0</v>
      </c>
    </row>
    <row ht="12.75" customHeight="1" r="894">
      <c r="C894" s="34">
        <f si="62" t="shared"/>
        <v>0</v>
      </c>
    </row>
    <row ht="12.75" customHeight="1" r="895">
      <c r="C895" s="34">
        <f si="62" t="shared"/>
        <v>0</v>
      </c>
    </row>
    <row ht="12.75" customHeight="1" r="896">
      <c r="C896" s="34">
        <f si="62" t="shared"/>
        <v>0</v>
      </c>
    </row>
    <row ht="12.75" customHeight="1" r="897">
      <c r="C897" s="34">
        <f si="62" t="shared"/>
        <v>0</v>
      </c>
    </row>
    <row ht="12.75" customHeight="1" r="898">
      <c r="C898" s="34">
        <f si="62" t="shared"/>
        <v>0</v>
      </c>
    </row>
    <row ht="12.75" customHeight="1" r="899">
      <c r="C899" s="34">
        <f si="62" t="shared"/>
        <v>0</v>
      </c>
    </row>
    <row ht="12.75" customHeight="1" r="900">
      <c r="C900" s="34">
        <f si="62" t="shared"/>
        <v>0</v>
      </c>
    </row>
    <row ht="12.75" customHeight="1" r="901">
      <c r="C901" s="34">
        <f si="62" t="shared"/>
        <v>0</v>
      </c>
    </row>
    <row ht="12.75" customHeight="1" r="902">
      <c r="C902" s="34">
        <f si="62" t="shared"/>
        <v>0</v>
      </c>
    </row>
    <row ht="12.75" customHeight="1" r="903">
      <c r="C903" s="34">
        <f si="62" t="shared"/>
        <v>0</v>
      </c>
    </row>
    <row ht="12.75" customHeight="1" r="904">
      <c r="C904" s="34">
        <f si="62" t="shared"/>
        <v>0</v>
      </c>
    </row>
  </sheetData>
  <mergeCells count="15">
    <mergeCell ref="C2:H2"/>
    <mergeCell ref="C3:H3"/>
    <mergeCell ref="C4:H4"/>
    <mergeCell ref="G11:L11"/>
    <mergeCell ref="G12:L12"/>
    <mergeCell ref="G13:L13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88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81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89</v>
      </c>
      <c r="C15" s="9"/>
      <c r="D15" s="9"/>
      <c r="E15" s="12" t="s">
        <v>90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18">
        <v>25790.716479999999</v>
      </c>
      <c r="C17" s="17"/>
      <c r="D17" s="17"/>
      <c r="E17" s="35">
        <v>9262.7626400000008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18">
        <v>25790.801200000002</v>
      </c>
      <c r="C18" s="24">
        <f ref="C18:C41" si="63" t="shared">B18-B17</f>
        <v>0.084720000002562301</v>
      </c>
      <c r="D18" s="23">
        <f ref="D18:D41" si="64" t="shared">C18*4800</f>
        <v>406.65600001229905</v>
      </c>
      <c r="E18" s="35">
        <v>9262.7968000000001</v>
      </c>
      <c r="F18" s="24">
        <f ref="F18:F41" si="65" t="shared">E18-E17</f>
        <v>0.034159999999246793</v>
      </c>
      <c r="G18" s="23">
        <f ref="G18:G41" si="66" t="shared">F18*4800</f>
        <v>163.96799999638461</v>
      </c>
      <c r="H18" s="20">
        <f ref="H18:H41" si="67" t="shared">G18/D18</f>
        <v>0.40321057599402321</v>
      </c>
      <c r="I18" s="26">
        <f ref="I18:I41" si="68" t="shared">1/SQRT(1+H18*H18)</f>
        <v>0.9274463711295029</v>
      </c>
      <c r="J18" s="23">
        <f ref="J18:J41" si="69" t="shared">SQRT(D18*D18+G18*G18)</f>
        <v>438.46847933325535</v>
      </c>
      <c r="K18" s="21">
        <v>6</v>
      </c>
      <c r="L18" s="28">
        <f ref="L18:L41" si="70" t="shared">D18/I18/K18/1.73</f>
        <v>42.241664675650796</v>
      </c>
      <c r="M18" s="21"/>
      <c r="N18" s="21"/>
    </row>
    <row ht="18" customHeight="1" r="19">
      <c r="A19" s="17" t="s">
        <v>27</v>
      </c>
      <c r="B19" s="18">
        <v>25790.876799999998</v>
      </c>
      <c r="C19" s="24">
        <f si="63" t="shared"/>
        <v>0.075599999996484257</v>
      </c>
      <c r="D19" s="23">
        <f si="64" t="shared"/>
        <v>362.87999998312443</v>
      </c>
      <c r="E19" s="35">
        <v>9262.8305600000003</v>
      </c>
      <c r="F19" s="24">
        <f si="65" t="shared"/>
        <v>0.033760000000256696</v>
      </c>
      <c r="G19" s="23">
        <f si="66" t="shared"/>
        <v>162.04800000123214</v>
      </c>
      <c r="H19" s="20">
        <f si="67" t="shared"/>
        <v>0.44656084658500911</v>
      </c>
      <c r="I19" s="26">
        <f si="68" t="shared"/>
        <v>0.91309291774763912</v>
      </c>
      <c r="J19" s="23">
        <f si="69" t="shared"/>
        <v>397.41848056192822</v>
      </c>
      <c r="K19" s="21">
        <v>6</v>
      </c>
      <c r="L19" s="28">
        <f si="70" t="shared"/>
        <v>38.286944177449733</v>
      </c>
      <c r="M19" s="21"/>
      <c r="N19" s="21"/>
    </row>
    <row ht="18" customHeight="1" r="20">
      <c r="A20" s="17" t="s">
        <v>28</v>
      </c>
      <c r="B20" s="18">
        <v>25790.946639999998</v>
      </c>
      <c r="C20" s="24">
        <f si="63" t="shared"/>
        <v>0.069840000000112923</v>
      </c>
      <c r="D20" s="23">
        <f si="64" t="shared"/>
        <v>335.23200000054203</v>
      </c>
      <c r="E20" s="35">
        <v>9262.8644399999994</v>
      </c>
      <c r="F20" s="24">
        <f si="65" t="shared"/>
        <v>0.03387999999904423</v>
      </c>
      <c r="G20" s="23">
        <f si="66" t="shared"/>
        <v>162.6239999954123</v>
      </c>
      <c r="H20" s="20">
        <f si="67" t="shared"/>
        <v>0.48510882014589707</v>
      </c>
      <c r="I20" s="26">
        <f si="68" t="shared"/>
        <v>0.89972213692157965</v>
      </c>
      <c r="J20" s="23">
        <f si="69" t="shared"/>
        <v>372.59503378181421</v>
      </c>
      <c r="K20" s="21">
        <v>6</v>
      </c>
      <c r="L20" s="28">
        <f si="70" t="shared"/>
        <v>35.895475316167072</v>
      </c>
      <c r="M20" s="21"/>
      <c r="N20" s="21"/>
    </row>
    <row ht="18" customHeight="1" r="21">
      <c r="A21" s="17" t="s">
        <v>29</v>
      </c>
      <c r="B21" s="18">
        <v>25791.011200000001</v>
      </c>
      <c r="C21" s="24">
        <f si="63" t="shared"/>
        <v>0.064560000002529705</v>
      </c>
      <c r="D21" s="23">
        <f si="64" t="shared"/>
        <v>309.88800001214258</v>
      </c>
      <c r="E21" s="35">
        <v>9262.8983200000002</v>
      </c>
      <c r="F21" s="24">
        <f si="65" t="shared"/>
        <v>0.03388000000086322</v>
      </c>
      <c r="G21" s="23">
        <f si="66" t="shared"/>
        <v>162.62400000414345</v>
      </c>
      <c r="H21" s="20">
        <f si="67" t="shared"/>
        <v>0.52478314745253518</v>
      </c>
      <c r="I21" s="26">
        <f si="68" t="shared"/>
        <v>0.88547691750767155</v>
      </c>
      <c r="J21" s="23">
        <f si="69" t="shared"/>
        <v>349.9673383744165</v>
      </c>
      <c r="K21" s="21">
        <v>6</v>
      </c>
      <c r="L21" s="28">
        <f si="70" t="shared"/>
        <v>33.715543195993881</v>
      </c>
      <c r="M21" s="21"/>
      <c r="N21" s="21"/>
    </row>
    <row ht="18" customHeight="1" r="22">
      <c r="A22" s="17" t="s">
        <v>30</v>
      </c>
      <c r="B22" s="18">
        <v>25791.076359999999</v>
      </c>
      <c r="C22" s="24">
        <f si="63" t="shared"/>
        <v>0.065159999998286366</v>
      </c>
      <c r="D22" s="23">
        <f si="64" t="shared"/>
        <v>312.76799999177456</v>
      </c>
      <c r="E22" s="35">
        <v>9262.9325599999993</v>
      </c>
      <c r="F22" s="24">
        <f si="65" t="shared"/>
        <v>0.034239999999044812</v>
      </c>
      <c r="G22" s="23">
        <f si="66" t="shared"/>
        <v>164.3519999954151</v>
      </c>
      <c r="H22" s="20">
        <f si="67" t="shared"/>
        <v>0.52547575199424934</v>
      </c>
      <c r="I22" s="26">
        <f si="68" t="shared"/>
        <v>0.8852245126440077</v>
      </c>
      <c r="J22" s="23">
        <f si="69" t="shared"/>
        <v>353.32053679534056</v>
      </c>
      <c r="K22" s="21">
        <v>6</v>
      </c>
      <c r="L22" s="28">
        <f si="70" t="shared"/>
        <v>34.038587359859399</v>
      </c>
      <c r="M22" s="21"/>
      <c r="N22" s="21"/>
    </row>
    <row ht="18" customHeight="1" r="23">
      <c r="A23" s="17" t="s">
        <v>31</v>
      </c>
      <c r="B23" s="18">
        <v>25791.147560000001</v>
      </c>
      <c r="C23" s="24">
        <f si="63" t="shared"/>
        <v>0.071200000002136221</v>
      </c>
      <c r="D23" s="23">
        <f si="64" t="shared"/>
        <v>341.76000001025386</v>
      </c>
      <c r="E23" s="35">
        <v>9262.9667200000004</v>
      </c>
      <c r="F23" s="24">
        <f si="65" t="shared"/>
        <v>0.034160000001065782</v>
      </c>
      <c r="G23" s="23">
        <f si="66" t="shared"/>
        <v>163.96800000511575</v>
      </c>
      <c r="H23" s="20">
        <f si="67" t="shared"/>
        <v>0.47977528089945048</v>
      </c>
      <c r="I23" s="26">
        <f si="68" t="shared"/>
        <v>0.90160208295329269</v>
      </c>
      <c r="J23" s="23">
        <f si="69" t="shared"/>
        <v>379.05857414479675</v>
      </c>
      <c r="K23" s="21">
        <v>6</v>
      </c>
      <c r="L23" s="28">
        <f si="70" t="shared"/>
        <v>36.518167065972705</v>
      </c>
      <c r="M23" s="21"/>
      <c r="N23" s="21"/>
    </row>
    <row ht="18" customHeight="1" r="24">
      <c r="A24" s="17" t="s">
        <v>32</v>
      </c>
      <c r="B24" s="18">
        <v>25791.206699999999</v>
      </c>
      <c r="C24" s="24">
        <f si="63" t="shared"/>
        <v>0.059139999997569248</v>
      </c>
      <c r="D24" s="23">
        <f si="64" t="shared"/>
        <v>283.87199998833239</v>
      </c>
      <c r="E24" s="35">
        <v>9263.0013199999994</v>
      </c>
      <c r="F24" s="24">
        <f si="65" t="shared"/>
        <v>0.034599999999045394</v>
      </c>
      <c r="G24" s="23">
        <f si="66" t="shared"/>
        <v>166.07999999541789</v>
      </c>
      <c r="H24" s="20">
        <f si="67" t="shared"/>
        <v>0.58505241799911245</v>
      </c>
      <c r="I24" s="26">
        <f si="68" t="shared"/>
        <v>0.86313239349316218</v>
      </c>
      <c r="J24" s="23">
        <f si="69" t="shared"/>
        <v>328.88581419066071</v>
      </c>
      <c r="K24" s="21">
        <v>6</v>
      </c>
      <c r="L24" s="28">
        <f si="70" t="shared"/>
        <v>31.684567841104112</v>
      </c>
      <c r="M24" s="21"/>
      <c r="N24" s="21"/>
    </row>
    <row ht="18" customHeight="1" r="25">
      <c r="A25" s="17" t="s">
        <v>33</v>
      </c>
      <c r="B25" s="18">
        <v>25791.27547</v>
      </c>
      <c r="C25" s="24">
        <f si="63" t="shared"/>
        <v>0.068770000001677545</v>
      </c>
      <c r="D25" s="23">
        <f si="64" t="shared"/>
        <v>330.09600000805221</v>
      </c>
      <c r="E25" s="35">
        <v>9263.0363199999993</v>
      </c>
      <c r="F25" s="24">
        <f si="65" t="shared"/>
        <v>0.034999999999854481</v>
      </c>
      <c r="G25" s="23">
        <f si="66" t="shared"/>
        <v>167.99999999930151</v>
      </c>
      <c r="H25" s="20">
        <f si="67" t="shared"/>
        <v>0.50894285297369068</v>
      </c>
      <c r="I25" s="26">
        <f si="68" t="shared"/>
        <v>0.89121645758275647</v>
      </c>
      <c r="J25" s="23">
        <f si="69" t="shared"/>
        <v>370.38813320769515</v>
      </c>
      <c r="K25" s="21">
        <v>6</v>
      </c>
      <c r="L25" s="28">
        <f si="70" t="shared"/>
        <v>35.682864470876218</v>
      </c>
      <c r="M25" s="21"/>
      <c r="N25" s="21"/>
    </row>
    <row ht="18" customHeight="1" r="26">
      <c r="A26" s="17" t="s">
        <v>34</v>
      </c>
      <c r="B26" s="18">
        <v>25791.372309999999</v>
      </c>
      <c r="C26" s="24">
        <f si="63" t="shared"/>
        <v>0.096839999998337589</v>
      </c>
      <c r="D26" s="23">
        <f si="64" t="shared"/>
        <v>464.83199999202043</v>
      </c>
      <c r="E26" s="35">
        <v>9263.0697600000003</v>
      </c>
      <c r="F26" s="24">
        <f si="65" t="shared"/>
        <v>0.033440000001064618</v>
      </c>
      <c r="G26" s="23">
        <f si="66" t="shared"/>
        <v>160.51200000511017</v>
      </c>
      <c r="H26" s="20">
        <f si="67" t="shared"/>
        <v>0.34531185462245628</v>
      </c>
      <c r="I26" s="26">
        <f si="68" t="shared"/>
        <v>0.94523182369751901</v>
      </c>
      <c r="J26" s="23">
        <f si="69" t="shared"/>
        <v>491.7650763954494</v>
      </c>
      <c r="K26" s="21">
        <v>6</v>
      </c>
      <c r="L26" s="28">
        <f si="70" t="shared"/>
        <v>47.376211598790896</v>
      </c>
      <c r="M26" s="21"/>
      <c r="N26" s="21"/>
    </row>
    <row ht="18" customHeight="1" r="27">
      <c r="A27" s="41" t="s">
        <v>35</v>
      </c>
      <c r="B27" s="18">
        <v>25791.477190000001</v>
      </c>
      <c r="C27" s="24">
        <f si="63" t="shared"/>
        <v>0.1048800000025949</v>
      </c>
      <c r="D27" s="23">
        <f si="64" t="shared"/>
        <v>503.42400001245551</v>
      </c>
      <c r="E27" s="35">
        <v>9263.1038599999993</v>
      </c>
      <c r="F27" s="24">
        <f si="65" t="shared"/>
        <v>0.034099999998943531</v>
      </c>
      <c r="G27" s="23">
        <f si="66" t="shared"/>
        <v>163.67999999492895</v>
      </c>
      <c r="H27" s="20">
        <f si="67" t="shared"/>
        <v>0.32513348587051721</v>
      </c>
      <c r="I27" s="26">
        <f si="68" t="shared"/>
        <v>0.95099674625072117</v>
      </c>
      <c r="J27" s="23">
        <f si="69" t="shared"/>
        <v>529.36458720515179</v>
      </c>
      <c r="K27" s="21">
        <v>6</v>
      </c>
      <c r="L27" s="28">
        <f si="70" t="shared"/>
        <v>50.998515145004987</v>
      </c>
      <c r="M27" s="21"/>
      <c r="N27" s="21"/>
    </row>
    <row ht="18" customHeight="1" r="28">
      <c r="A28" s="17" t="s">
        <v>36</v>
      </c>
      <c r="B28" s="18">
        <v>25791.584470000002</v>
      </c>
      <c r="C28" s="24">
        <f si="63" t="shared"/>
        <v>0.10728000000017346</v>
      </c>
      <c r="D28" s="23">
        <f si="64" t="shared"/>
        <v>514.9440000008326</v>
      </c>
      <c r="E28" s="35">
        <v>9263.1380399999998</v>
      </c>
      <c r="F28" s="24">
        <f si="65" t="shared"/>
        <v>0.03418000000056054</v>
      </c>
      <c r="G28" s="23">
        <f si="66" t="shared"/>
        <v>164.06400000269059</v>
      </c>
      <c r="H28" s="20">
        <f si="67" t="shared"/>
        <v>0.31860551827465766</v>
      </c>
      <c r="I28" s="26">
        <f si="68" t="shared"/>
        <v>0.95280906669489041</v>
      </c>
      <c r="J28" s="23">
        <f si="69" t="shared"/>
        <v>540.44825768406395</v>
      </c>
      <c r="K28" s="21">
        <v>6</v>
      </c>
      <c r="L28" s="28">
        <f si="70" t="shared"/>
        <v>52.066306135266274</v>
      </c>
      <c r="M28" s="21"/>
      <c r="N28" s="21"/>
    </row>
    <row ht="18" customHeight="1" r="29">
      <c r="A29" s="17" t="s">
        <v>37</v>
      </c>
      <c r="B29" s="18">
        <v>25791.693190000002</v>
      </c>
      <c r="C29" s="24">
        <f si="63" t="shared"/>
        <v>0.10872000000017579</v>
      </c>
      <c r="D29" s="23">
        <f si="64" t="shared"/>
        <v>521.85600000084378</v>
      </c>
      <c r="E29" s="35">
        <v>9263.1734400000005</v>
      </c>
      <c r="F29" s="24">
        <f si="65" t="shared"/>
        <v>0.035400000000663567</v>
      </c>
      <c r="G29" s="23">
        <f si="66" t="shared"/>
        <v>169.92000000318512</v>
      </c>
      <c r="H29" s="20">
        <f si="67" t="shared"/>
        <v>0.32560706402323703</v>
      </c>
      <c r="I29" s="26">
        <f si="68" t="shared"/>
        <v>0.95086424625768384</v>
      </c>
      <c r="J29" s="23">
        <f si="69" t="shared"/>
        <v>548.82282308406513</v>
      </c>
      <c r="K29" s="21">
        <v>6</v>
      </c>
      <c r="L29" s="28">
        <f si="70" t="shared"/>
        <v>52.873104343358875</v>
      </c>
      <c r="M29" s="21"/>
      <c r="N29" s="21"/>
    </row>
    <row ht="18" customHeight="1" r="30">
      <c r="A30" s="17" t="s">
        <v>38</v>
      </c>
      <c r="B30" s="18">
        <v>25791.805789999999</v>
      </c>
      <c r="C30" s="24">
        <f si="63" t="shared"/>
        <v>0.11259999999674619</v>
      </c>
      <c r="D30" s="23">
        <f si="64" t="shared"/>
        <v>540.47999998438172</v>
      </c>
      <c r="E30" s="35">
        <v>9263.2088399999993</v>
      </c>
      <c r="F30" s="24">
        <f si="65" t="shared"/>
        <v>0.035399999998844578</v>
      </c>
      <c r="G30" s="23">
        <f si="66" t="shared"/>
        <v>169.91999999445397</v>
      </c>
      <c r="H30" s="20">
        <f si="67" t="shared"/>
        <v>0.31438721136649672</v>
      </c>
      <c r="I30" s="26">
        <f si="68" t="shared"/>
        <v>0.95396601778317969</v>
      </c>
      <c r="J30" s="23">
        <f si="69" t="shared"/>
        <v>566.56106182937822</v>
      </c>
      <c r="K30" s="21">
        <v>6</v>
      </c>
      <c r="L30" s="28">
        <f si="70" t="shared"/>
        <v>54.581990542329301</v>
      </c>
      <c r="M30" s="21"/>
      <c r="N30" s="21"/>
    </row>
    <row ht="18" customHeight="1" r="31">
      <c r="A31" s="17" t="s">
        <v>39</v>
      </c>
      <c r="B31" s="18">
        <v>25791.915789999999</v>
      </c>
      <c r="C31" s="24">
        <f si="63" t="shared"/>
        <v>0.11000000000058208</v>
      </c>
      <c r="D31" s="23">
        <f si="64" t="shared"/>
        <v>528.00000000279397</v>
      </c>
      <c r="E31" s="35">
        <v>9263.2430399999994</v>
      </c>
      <c r="F31" s="24">
        <f si="65" t="shared"/>
        <v>0.034200000000055297</v>
      </c>
      <c r="G31" s="23">
        <f si="66" t="shared"/>
        <v>164.16000000026543</v>
      </c>
      <c r="H31" s="20">
        <f si="67" t="shared"/>
        <v>0.31090909090794838</v>
      </c>
      <c r="I31" s="26">
        <f si="68" t="shared"/>
        <v>0.95491148061269682</v>
      </c>
      <c r="J31" s="23">
        <f si="69" t="shared"/>
        <v>552.93083256682075</v>
      </c>
      <c r="K31" s="21">
        <v>6</v>
      </c>
      <c r="L31" s="28">
        <f si="70" t="shared"/>
        <v>53.268866335917224</v>
      </c>
      <c r="M31" s="21"/>
      <c r="N31" s="21"/>
    </row>
    <row ht="18" customHeight="1" r="32">
      <c r="A32" s="17" t="s">
        <v>40</v>
      </c>
      <c r="B32" s="18">
        <v>25792.020110000001</v>
      </c>
      <c r="C32" s="24">
        <f si="63" t="shared"/>
        <v>0.10432000000218977</v>
      </c>
      <c r="D32" s="23">
        <f si="64" t="shared"/>
        <v>500.73600001051091</v>
      </c>
      <c r="E32" s="35">
        <v>9263.2774399999998</v>
      </c>
      <c r="F32" s="24">
        <f si="65" t="shared"/>
        <v>0.034400000000459841</v>
      </c>
      <c r="G32" s="23">
        <f si="66" t="shared"/>
        <v>165.12000000220723</v>
      </c>
      <c r="H32" s="20">
        <f si="67" t="shared"/>
        <v>0.32975460122447997</v>
      </c>
      <c r="I32" s="26">
        <f si="68" t="shared"/>
        <v>0.94969798111540282</v>
      </c>
      <c r="J32" s="23">
        <f si="69" t="shared"/>
        <v>527.25814939861789</v>
      </c>
      <c r="K32" s="21">
        <v>6</v>
      </c>
      <c r="L32" s="28">
        <f si="70" t="shared"/>
        <v>50.795582793701158</v>
      </c>
      <c r="M32" s="21"/>
      <c r="N32" s="21"/>
    </row>
    <row ht="18" customHeight="1" r="33">
      <c r="A33" s="17" t="s">
        <v>41</v>
      </c>
      <c r="B33" s="18">
        <v>25792.12383</v>
      </c>
      <c r="C33" s="24">
        <f si="63" t="shared"/>
        <v>0.10371999999915715</v>
      </c>
      <c r="D33" s="23">
        <f si="64" t="shared"/>
        <v>497.85599999595433</v>
      </c>
      <c r="E33" s="35">
        <v>9263.3113599999997</v>
      </c>
      <c r="F33" s="24">
        <f si="65" t="shared"/>
        <v>0.033919999999852735</v>
      </c>
      <c r="G33" s="23">
        <f si="66" t="shared"/>
        <v>162.81599999929313</v>
      </c>
      <c r="H33" s="20">
        <f si="67" t="shared"/>
        <v>0.32703432317902403</v>
      </c>
      <c r="I33" s="26">
        <f si="68" t="shared"/>
        <v>0.95046409075790128</v>
      </c>
      <c r="J33" s="23">
        <f si="69" t="shared"/>
        <v>523.80306088046245</v>
      </c>
      <c r="K33" s="21">
        <v>6</v>
      </c>
      <c r="L33" s="28">
        <f si="70" t="shared"/>
        <v>50.462722628175577</v>
      </c>
      <c r="M33" s="21"/>
      <c r="N33" s="21"/>
    </row>
    <row ht="18" customHeight="1" r="34">
      <c r="A34" s="17" t="s">
        <v>42</v>
      </c>
      <c r="B34" s="18">
        <v>25792.23415</v>
      </c>
      <c r="C34" s="24">
        <f si="63" t="shared"/>
        <v>0.11031999999977415</v>
      </c>
      <c r="D34" s="23">
        <f si="64" t="shared"/>
        <v>529.53599999891594</v>
      </c>
      <c r="E34" s="35">
        <v>9263.3444</v>
      </c>
      <c r="F34" s="24">
        <f si="65" t="shared"/>
        <v>0.033040000000255532</v>
      </c>
      <c r="G34" s="23">
        <f si="66" t="shared"/>
        <v>158.59200000122655</v>
      </c>
      <c r="H34" s="20">
        <f si="67" t="shared"/>
        <v>0.29949238578973142</v>
      </c>
      <c r="I34" s="26">
        <f si="68" t="shared"/>
        <v>0.95796001823988952</v>
      </c>
      <c r="J34" s="23">
        <f si="69" t="shared"/>
        <v>552.77463559685964</v>
      </c>
      <c r="K34" s="21">
        <v>6</v>
      </c>
      <c r="L34" s="28">
        <f si="70" t="shared"/>
        <v>53.253818458271638</v>
      </c>
      <c r="M34" s="21"/>
      <c r="N34" s="21"/>
    </row>
    <row ht="18" customHeight="1" r="35">
      <c r="A35" s="17" t="s">
        <v>43</v>
      </c>
      <c r="B35" s="18">
        <v>25792.347829999999</v>
      </c>
      <c r="C35" s="24">
        <f si="63" t="shared"/>
        <v>0.11367999999856693</v>
      </c>
      <c r="D35" s="23">
        <f si="64" t="shared"/>
        <v>545.66399999312125</v>
      </c>
      <c r="E35" s="35">
        <v>9263.3762000000006</v>
      </c>
      <c r="F35" s="24">
        <f si="65" t="shared"/>
        <v>0.031800000000657747</v>
      </c>
      <c r="G35" s="23">
        <f si="66" t="shared"/>
        <v>152.64000000315718</v>
      </c>
      <c r="H35" s="20">
        <f si="67" t="shared"/>
        <v>0.27973258269756002</v>
      </c>
      <c r="I35" s="26">
        <f si="68" t="shared"/>
        <v>0.96303085648985309</v>
      </c>
      <c r="J35" s="23">
        <f si="69" t="shared"/>
        <v>566.61112810238455</v>
      </c>
      <c r="K35" s="21">
        <v>6</v>
      </c>
      <c r="L35" s="28">
        <f si="70" t="shared"/>
        <v>54.586813882696006</v>
      </c>
      <c r="M35" s="21"/>
      <c r="N35" s="21"/>
    </row>
    <row ht="18" customHeight="1" r="36">
      <c r="A36" s="17" t="s">
        <v>44</v>
      </c>
      <c r="B36" s="18">
        <v>25792.467349999999</v>
      </c>
      <c r="C36" s="24">
        <f si="63" t="shared"/>
        <v>0.11952000000019325</v>
      </c>
      <c r="D36" s="23">
        <f si="64" t="shared"/>
        <v>573.6960000009276</v>
      </c>
      <c r="E36" s="35">
        <v>9263.4091200000003</v>
      </c>
      <c r="F36" s="24">
        <f si="65" t="shared"/>
        <v>0.032919999999649008</v>
      </c>
      <c r="G36" s="23">
        <f si="66" t="shared"/>
        <v>158.01599999831524</v>
      </c>
      <c r="H36" s="20">
        <f si="67" t="shared"/>
        <v>0.27543507362446268</v>
      </c>
      <c r="I36" s="26">
        <f si="68" t="shared"/>
        <v>0.96409807419947757</v>
      </c>
      <c r="J36" s="23">
        <f si="69" t="shared"/>
        <v>595.05979251881229</v>
      </c>
      <c r="K36" s="21">
        <v>6</v>
      </c>
      <c r="L36" s="28">
        <f si="70" t="shared"/>
        <v>57.327532997958798</v>
      </c>
      <c r="M36" s="21"/>
      <c r="N36" s="21"/>
    </row>
    <row ht="18" customHeight="1" r="37">
      <c r="A37" s="17" t="s">
        <v>45</v>
      </c>
      <c r="B37" s="18">
        <v>25792.59359</v>
      </c>
      <c r="C37" s="24">
        <f si="63" t="shared"/>
        <v>0.12624000000141677</v>
      </c>
      <c r="D37" s="23">
        <f si="64" t="shared"/>
        <v>605.95200000680052</v>
      </c>
      <c r="E37" s="35">
        <v>9263.4438399999999</v>
      </c>
      <c r="F37" s="24">
        <f si="65" t="shared"/>
        <v>0.034719999999651918</v>
      </c>
      <c r="G37" s="23">
        <f si="66" t="shared"/>
        <v>166.65599999832921</v>
      </c>
      <c r="H37" s="20">
        <f si="67" t="shared"/>
        <v>0.27503168567222958</v>
      </c>
      <c r="I37" s="26">
        <f si="68" t="shared"/>
        <v>0.96419758149099033</v>
      </c>
      <c r="J37" s="23">
        <f si="69" t="shared"/>
        <v>628.45210529338237</v>
      </c>
      <c r="K37" s="21">
        <v>6</v>
      </c>
      <c r="L37" s="28">
        <f si="70" t="shared"/>
        <v>60.544518814391367</v>
      </c>
      <c r="M37" s="21"/>
      <c r="N37" s="21"/>
    </row>
    <row ht="18" customHeight="1" r="38">
      <c r="A38" s="17" t="s">
        <v>46</v>
      </c>
      <c r="B38" s="18">
        <v>25792.715830000001</v>
      </c>
      <c r="C38" s="24">
        <f si="63" t="shared"/>
        <v>0.12224000000060187</v>
      </c>
      <c r="D38" s="23">
        <f si="64" t="shared"/>
        <v>586.75200000288896</v>
      </c>
      <c r="E38" s="35">
        <v>9263.4774400000006</v>
      </c>
      <c r="F38" s="24">
        <f si="65" t="shared"/>
        <v>0.033600000000660657</v>
      </c>
      <c r="G38" s="23">
        <f si="66" t="shared"/>
        <v>161.28000000317115</v>
      </c>
      <c r="H38" s="20">
        <f si="67" t="shared"/>
        <v>0.27486910995169522</v>
      </c>
      <c r="I38" s="26">
        <f si="68" t="shared"/>
        <v>0.9642376529565192</v>
      </c>
      <c r="J38" s="23">
        <f si="69" t="shared"/>
        <v>608.51388472935696</v>
      </c>
      <c r="K38" s="21">
        <v>6</v>
      </c>
      <c r="L38" s="28">
        <f si="70" t="shared"/>
        <v>58.62368831689372</v>
      </c>
      <c r="M38" s="21"/>
      <c r="N38" s="21"/>
    </row>
    <row ht="18" customHeight="1" r="39">
      <c r="A39" s="17" t="s">
        <v>47</v>
      </c>
      <c r="B39" s="18">
        <v>25792.840390000001</v>
      </c>
      <c r="C39" s="24">
        <f si="63" t="shared"/>
        <v>0.1245600000002014</v>
      </c>
      <c r="D39" s="23">
        <f si="64" t="shared"/>
        <v>597.88800000096671</v>
      </c>
      <c r="E39" s="35">
        <v>9263.5102000000006</v>
      </c>
      <c r="F39" s="24">
        <f si="65" t="shared"/>
        <v>0.032760000000052969</v>
      </c>
      <c r="G39" s="23">
        <f si="66" t="shared"/>
        <v>157.24800000025425</v>
      </c>
      <c r="H39" s="20">
        <f si="67" t="shared"/>
        <v>0.26300578034682082</v>
      </c>
      <c r="I39" s="26">
        <f si="68" t="shared"/>
        <v>0.96711073366397604</v>
      </c>
      <c r="J39" s="23">
        <f si="69" t="shared"/>
        <v>618.22082951744346</v>
      </c>
      <c r="K39" s="21">
        <v>6</v>
      </c>
      <c r="L39" s="28">
        <f si="70" t="shared"/>
        <v>59.558846774320187</v>
      </c>
      <c r="M39" s="21"/>
      <c r="N39" s="21"/>
    </row>
    <row ht="18" customHeight="1" r="40">
      <c r="A40" s="17" t="s">
        <v>48</v>
      </c>
      <c r="B40" s="18">
        <v>25792.95595</v>
      </c>
      <c r="C40" s="24">
        <f si="63" t="shared"/>
        <v>0.11555999999836786</v>
      </c>
      <c r="D40" s="23">
        <f si="64" t="shared"/>
        <v>554.68799999216571</v>
      </c>
      <c r="E40" s="35">
        <v>9263.5425200000009</v>
      </c>
      <c r="F40" s="24">
        <f si="65" t="shared"/>
        <v>0.032320000000254367</v>
      </c>
      <c r="G40" s="23">
        <f si="66" t="shared"/>
        <v>155.13600000122096</v>
      </c>
      <c r="H40" s="20">
        <f si="67" t="shared"/>
        <v>0.27968155071573941</v>
      </c>
      <c r="I40" s="26">
        <f si="68" t="shared"/>
        <v>0.96304360546002332</v>
      </c>
      <c r="J40" s="23">
        <f si="69" t="shared"/>
        <v>575.97391940233513</v>
      </c>
      <c r="K40" s="21">
        <v>6</v>
      </c>
      <c r="L40" s="28">
        <f si="70" t="shared"/>
        <v>55.488816898105505</v>
      </c>
      <c r="M40" s="21"/>
      <c r="N40" s="21"/>
    </row>
    <row ht="18" customHeight="1" r="41">
      <c r="A41" s="17" t="s">
        <v>49</v>
      </c>
      <c r="B41" s="18">
        <v>25793.051360000001</v>
      </c>
      <c r="C41" s="24">
        <f si="63" t="shared"/>
        <v>0.095410000001720618</v>
      </c>
      <c r="D41" s="23">
        <f si="64" t="shared"/>
        <v>457.96800000825897</v>
      </c>
      <c r="E41" s="35">
        <v>9263.5755599999993</v>
      </c>
      <c r="F41" s="24">
        <f si="65" t="shared"/>
        <v>0.033039999998436542</v>
      </c>
      <c r="G41" s="23">
        <f si="66" t="shared"/>
        <v>158.5919999924954</v>
      </c>
      <c r="H41" s="20">
        <f si="67" t="shared"/>
        <v>0.34629493761493241</v>
      </c>
      <c r="I41" s="26">
        <f si="68" t="shared"/>
        <v>0.94494485360987335</v>
      </c>
      <c r="J41" s="23">
        <f si="69" t="shared"/>
        <v>484.65050448048061</v>
      </c>
      <c r="K41" s="21">
        <v>6</v>
      </c>
      <c r="L41" s="28">
        <f si="70" t="shared"/>
        <v>46.69080004628907</v>
      </c>
      <c r="M41" s="21"/>
      <c r="N41" s="21"/>
    </row>
    <row ht="18" customHeight="1" r="42">
      <c r="A42" s="29"/>
      <c r="B42" s="29"/>
      <c r="C42" s="20">
        <f>SUM(C18:C41)</f>
        <v>2.3348800000021583</v>
      </c>
      <c r="D42" s="23">
        <f>SUM(D18:D41)</f>
        <v>11207.42400001036</v>
      </c>
      <c r="E42" s="20"/>
      <c r="F42" s="20">
        <f>SUM(F18:F41)</f>
        <v>0.81291999999848485</v>
      </c>
      <c r="G42" s="23">
        <f>SUM(G18:G41)</f>
        <v>3902.0159999927273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2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71" t="shared">B845-B844</f>
        <v>0</v>
      </c>
    </row>
    <row ht="12.75" customHeight="1" r="846">
      <c r="C846" s="34">
        <f si="71" t="shared"/>
        <v>0</v>
      </c>
    </row>
    <row ht="12.75" customHeight="1" r="847">
      <c r="C847" s="34">
        <f si="71" t="shared"/>
        <v>0</v>
      </c>
    </row>
    <row ht="12.75" customHeight="1" r="848">
      <c r="C848" s="34">
        <f si="71" t="shared"/>
        <v>0</v>
      </c>
    </row>
    <row ht="12.75" customHeight="1" r="849">
      <c r="C849" s="34">
        <f si="71" t="shared"/>
        <v>0</v>
      </c>
    </row>
    <row ht="12.75" customHeight="1" r="850">
      <c r="C850" s="34">
        <f si="71" t="shared"/>
        <v>0</v>
      </c>
    </row>
    <row ht="12.75" customHeight="1" r="851">
      <c r="C851" s="34">
        <f si="71" t="shared"/>
        <v>0</v>
      </c>
    </row>
    <row ht="12.75" customHeight="1" r="852">
      <c r="C852" s="34">
        <f si="71" t="shared"/>
        <v>0</v>
      </c>
    </row>
    <row ht="12.75" customHeight="1" r="853">
      <c r="C853" s="34">
        <f si="71" t="shared"/>
        <v>0</v>
      </c>
    </row>
    <row ht="12.75" customHeight="1" r="854">
      <c r="C854" s="34">
        <f si="71" t="shared"/>
        <v>0</v>
      </c>
    </row>
    <row ht="12.75" customHeight="1" r="855">
      <c r="C855" s="34">
        <f si="71" t="shared"/>
        <v>0</v>
      </c>
    </row>
    <row ht="12.75" customHeight="1" r="856">
      <c r="C856" s="34">
        <f si="71" t="shared"/>
        <v>0</v>
      </c>
    </row>
    <row ht="12.75" customHeight="1" r="857">
      <c r="C857" s="34">
        <f si="71" t="shared"/>
        <v>0</v>
      </c>
    </row>
    <row ht="12.75" customHeight="1" r="858">
      <c r="C858" s="34">
        <f si="71" t="shared"/>
        <v>0</v>
      </c>
    </row>
    <row ht="12.75" customHeight="1" r="859">
      <c r="C859" s="34">
        <f si="71" t="shared"/>
        <v>0</v>
      </c>
    </row>
    <row ht="12.75" customHeight="1" r="860">
      <c r="C860" s="34">
        <f si="71" t="shared"/>
        <v>0</v>
      </c>
    </row>
    <row ht="12.75" customHeight="1" r="861">
      <c r="C861" s="34">
        <f si="71" t="shared"/>
        <v>0</v>
      </c>
    </row>
    <row ht="12.75" customHeight="1" r="862">
      <c r="C862" s="34">
        <f si="71" t="shared"/>
        <v>0</v>
      </c>
    </row>
    <row ht="12.75" customHeight="1" r="863">
      <c r="C863" s="34">
        <f si="71" t="shared"/>
        <v>0</v>
      </c>
    </row>
    <row ht="12.75" customHeight="1" r="864">
      <c r="C864" s="34">
        <f si="71" t="shared"/>
        <v>0</v>
      </c>
    </row>
    <row ht="12.75" customHeight="1" r="865">
      <c r="C865" s="34">
        <f si="71" t="shared"/>
        <v>0</v>
      </c>
    </row>
    <row ht="12.75" customHeight="1" r="866">
      <c r="C866" s="34">
        <f si="71" t="shared"/>
        <v>0</v>
      </c>
    </row>
    <row ht="12.75" customHeight="1" r="867">
      <c r="C867" s="34">
        <f si="71" t="shared"/>
        <v>0</v>
      </c>
    </row>
    <row ht="12.75" customHeight="1" r="868">
      <c r="C868" s="34">
        <f si="71" t="shared"/>
        <v>0</v>
      </c>
    </row>
    <row ht="12.75" customHeight="1" r="869">
      <c r="C869" s="34">
        <f si="71" t="shared"/>
        <v>0</v>
      </c>
    </row>
    <row ht="12.75" customHeight="1" r="870">
      <c r="C870" s="34">
        <f si="71" t="shared"/>
        <v>0</v>
      </c>
    </row>
    <row ht="12.75" customHeight="1" r="871">
      <c r="C871" s="34">
        <f si="71" t="shared"/>
        <v>0</v>
      </c>
    </row>
    <row ht="12.75" customHeight="1" r="872">
      <c r="C872" s="34">
        <f si="71" t="shared"/>
        <v>0</v>
      </c>
    </row>
    <row ht="12.75" customHeight="1" r="873">
      <c r="C873" s="34">
        <f si="71" t="shared"/>
        <v>0</v>
      </c>
    </row>
    <row ht="12.75" customHeight="1" r="874">
      <c r="C874" s="34">
        <f si="71" t="shared"/>
        <v>0</v>
      </c>
    </row>
    <row ht="12.75" customHeight="1" r="875">
      <c r="C875" s="34">
        <f si="71" t="shared"/>
        <v>0</v>
      </c>
    </row>
    <row ht="12.75" customHeight="1" r="876">
      <c r="C876" s="34">
        <f si="71" t="shared"/>
        <v>0</v>
      </c>
    </row>
    <row ht="12.75" customHeight="1" r="877">
      <c r="C877" s="34">
        <f si="71" t="shared"/>
        <v>0</v>
      </c>
    </row>
    <row ht="12.75" customHeight="1" r="878">
      <c r="C878" s="34">
        <f si="71" t="shared"/>
        <v>0</v>
      </c>
    </row>
    <row ht="12.75" customHeight="1" r="879">
      <c r="C879" s="34">
        <f si="71" t="shared"/>
        <v>0</v>
      </c>
    </row>
    <row ht="12.75" customHeight="1" r="880">
      <c r="C880" s="34">
        <f si="71" t="shared"/>
        <v>0</v>
      </c>
    </row>
    <row ht="12.75" customHeight="1" r="881">
      <c r="C881" s="34">
        <f si="71" t="shared"/>
        <v>0</v>
      </c>
    </row>
    <row ht="12.75" customHeight="1" r="882">
      <c r="C882" s="34">
        <f si="71" t="shared"/>
        <v>0</v>
      </c>
    </row>
    <row ht="12.75" customHeight="1" r="883">
      <c r="C883" s="34">
        <f si="71" t="shared"/>
        <v>0</v>
      </c>
    </row>
    <row ht="12.75" customHeight="1" r="884">
      <c r="C884" s="34">
        <f si="71" t="shared"/>
        <v>0</v>
      </c>
    </row>
    <row ht="12.75" customHeight="1" r="885">
      <c r="C885" s="34">
        <f si="71" t="shared"/>
        <v>0</v>
      </c>
    </row>
    <row ht="12.75" customHeight="1" r="886">
      <c r="C886" s="34">
        <f si="71" t="shared"/>
        <v>0</v>
      </c>
    </row>
    <row ht="12.75" customHeight="1" r="887">
      <c r="C887" s="34">
        <f si="71" t="shared"/>
        <v>0</v>
      </c>
    </row>
    <row ht="12.75" customHeight="1" r="888">
      <c r="C888" s="34">
        <f si="71" t="shared"/>
        <v>0</v>
      </c>
    </row>
    <row ht="12.75" customHeight="1" r="889">
      <c r="C889" s="34">
        <f si="71" t="shared"/>
        <v>0</v>
      </c>
    </row>
    <row ht="12.75" customHeight="1" r="890">
      <c r="C890" s="34">
        <f si="71" t="shared"/>
        <v>0</v>
      </c>
    </row>
    <row ht="12.75" customHeight="1" r="891">
      <c r="C891" s="34">
        <f si="71" t="shared"/>
        <v>0</v>
      </c>
    </row>
    <row ht="12.75" customHeight="1" r="892">
      <c r="C892" s="34">
        <f si="71" t="shared"/>
        <v>0</v>
      </c>
    </row>
    <row ht="12.75" customHeight="1" r="893">
      <c r="C893" s="34">
        <f si="71" t="shared"/>
        <v>0</v>
      </c>
    </row>
    <row ht="12.75" customHeight="1" r="894">
      <c r="C894" s="34">
        <f si="71" t="shared"/>
        <v>0</v>
      </c>
    </row>
    <row ht="12.75" customHeight="1" r="895">
      <c r="C895" s="34">
        <f si="71" t="shared"/>
        <v>0</v>
      </c>
    </row>
    <row ht="12.75" customHeight="1" r="896">
      <c r="C896" s="34">
        <f si="71" t="shared"/>
        <v>0</v>
      </c>
    </row>
    <row ht="12.75" customHeight="1" r="897">
      <c r="C897" s="34">
        <f si="71" t="shared"/>
        <v>0</v>
      </c>
    </row>
    <row ht="12.75" customHeight="1" r="898">
      <c r="C898" s="34">
        <f si="71" t="shared"/>
        <v>0</v>
      </c>
    </row>
    <row ht="12.75" customHeight="1" r="899">
      <c r="C899" s="34">
        <f si="71" t="shared"/>
        <v>0</v>
      </c>
    </row>
    <row ht="12.75" customHeight="1" r="900">
      <c r="C900" s="34">
        <f si="71" t="shared"/>
        <v>0</v>
      </c>
    </row>
    <row ht="12.75" customHeight="1" r="901">
      <c r="C901" s="34">
        <f si="71" t="shared"/>
        <v>0</v>
      </c>
    </row>
    <row ht="12.75" customHeight="1" r="902">
      <c r="C902" s="34">
        <f si="71" t="shared"/>
        <v>0</v>
      </c>
    </row>
    <row ht="12.75" customHeight="1" r="903">
      <c r="C903" s="34">
        <f si="71" t="shared"/>
        <v>0</v>
      </c>
    </row>
    <row ht="12.75" customHeight="1" r="904">
      <c r="C904" s="34">
        <f si="71" t="shared"/>
        <v>0</v>
      </c>
    </row>
  </sheetData>
  <mergeCells count="12">
    <mergeCell ref="F10:K10"/>
    <mergeCell ref="F11:K11"/>
    <mergeCell ref="F12:K12"/>
    <mergeCell ref="A15:A16"/>
    <mergeCell ref="H15:H16"/>
    <mergeCell ref="I15:I16"/>
    <mergeCell ref="J15:J16"/>
    <mergeCell ref="K15:K16"/>
    <mergeCell ref="L15:L16"/>
    <mergeCell ref="B15:D15"/>
    <mergeCell ref="E15:G15"/>
    <mergeCell ref="M15:N15"/>
  </mergeCells>
  <printOptions headings="0" gridLines="0" gridLinesSet="0"/>
  <pageMargins left="0.69999999999999996" right="0.69999999999999996" top="0.75" bottom="0.75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Views>
    <sheetView workbookViewId="0" zoomScale="130">
      <selection activeCell="F11" activeCellId="0" sqref="F11:K11"/>
    </sheetView>
  </sheetViews>
  <sheetFormatPr customHeight="1" defaultColWidth="8" defaultRowHeight="12.75"/>
  <cols>
    <col customWidth="1" min="1" max="1" style="1" width="7.5703100000000001"/>
    <col customWidth="1" min="2" max="2" style="1" width="14"/>
    <col customWidth="1" min="3" max="3" style="1" width="9"/>
    <col customWidth="1" min="4" max="4" style="1" width="10.5703"/>
    <col customWidth="1" min="5" max="5" style="1" width="13.710900000000001"/>
    <col customWidth="1" min="6" max="6" style="1" width="9.1406200000000002"/>
    <col customWidth="1" min="7" max="7" style="1" width="10.425800000000001"/>
    <col customWidth="1" min="8" max="8" style="1" width="12.140599999999999"/>
    <col customWidth="1" min="9" max="9" style="1" width="13.710900000000001"/>
    <col customWidth="1" min="10" max="10" width="9.8554700000000004"/>
  </cols>
  <sheetData>
    <row ht="12.75" customHeight="1" r="1">
      <c r="A1" s="3"/>
      <c r="B1" s="3"/>
      <c r="C1" s="2"/>
      <c r="D1" s="3"/>
      <c r="E1" s="3"/>
      <c r="F1" s="3"/>
      <c r="G1" s="3"/>
      <c r="H1" s="2"/>
      <c r="I1" s="2"/>
      <c r="J1" s="1"/>
    </row>
    <row ht="12.75" customHeight="1" r="2">
      <c r="A2" s="3"/>
      <c r="B2" s="3"/>
      <c r="C2" s="2"/>
      <c r="D2" s="3"/>
      <c r="E2" s="3"/>
      <c r="F2" s="3"/>
      <c r="G2" s="3"/>
      <c r="H2" s="2"/>
      <c r="I2" s="2"/>
      <c r="J2" s="1"/>
    </row>
    <row ht="12.75" customHeight="1" r="3">
      <c r="A3" s="2"/>
      <c r="B3" s="2"/>
      <c r="C3" s="2"/>
      <c r="D3" s="2"/>
      <c r="E3" s="2"/>
      <c r="F3" s="2"/>
      <c r="G3" s="2"/>
      <c r="H3" s="2"/>
      <c r="I3" s="2"/>
      <c r="J3" s="1"/>
    </row>
    <row ht="12.75" customHeight="1" r="4">
      <c r="A4" s="2"/>
      <c r="B4" s="2" t="s">
        <v>0</v>
      </c>
      <c r="C4" s="2"/>
      <c r="D4" s="2"/>
      <c r="E4" s="2"/>
      <c r="F4" s="2"/>
      <c r="G4" s="2"/>
      <c r="H4" s="2"/>
      <c r="I4" s="2"/>
      <c r="J4" s="1"/>
    </row>
    <row ht="12.75" customHeight="1" r="5">
      <c r="A5" s="2"/>
      <c r="B5" s="2" t="s">
        <v>74</v>
      </c>
      <c r="C5" s="2"/>
      <c r="D5" s="2"/>
      <c r="E5" s="2"/>
      <c r="F5" s="2"/>
      <c r="G5" s="2"/>
      <c r="H5" s="2"/>
      <c r="I5" s="2"/>
      <c r="J5" s="1"/>
    </row>
    <row ht="12.75" customHeight="1" r="6">
      <c r="A6" s="2"/>
      <c r="B6" s="2" t="s">
        <v>91</v>
      </c>
      <c r="C6" s="2"/>
      <c r="D6" s="2"/>
      <c r="E6" s="2"/>
      <c r="F6" s="2"/>
      <c r="G6" s="2"/>
      <c r="H6" s="2"/>
      <c r="I6" s="2"/>
      <c r="J6" s="1"/>
    </row>
    <row ht="12.75" customHeight="1" r="7">
      <c r="A7" s="4"/>
      <c r="B7" s="2" t="s">
        <v>76</v>
      </c>
      <c r="C7" s="4"/>
      <c r="D7" s="4"/>
      <c r="E7" s="4"/>
      <c r="F7" s="4"/>
      <c r="G7" s="4"/>
      <c r="H7" s="2"/>
      <c r="I7" s="2"/>
      <c r="J7" s="1"/>
    </row>
    <row ht="12.75" customHeight="1" r="8">
      <c r="A8" s="4"/>
      <c r="B8" s="2"/>
      <c r="C8" s="4"/>
      <c r="D8" s="4"/>
      <c r="E8" s="4"/>
      <c r="F8" s="4"/>
      <c r="G8" s="4"/>
      <c r="H8" s="2"/>
      <c r="I8" s="2"/>
      <c r="J8" s="1"/>
    </row>
    <row ht="12.75" customHeight="1" r="9">
      <c r="A9" s="4"/>
      <c r="B9" s="2"/>
      <c r="C9" s="4"/>
      <c r="D9" s="4"/>
      <c r="E9" s="4"/>
      <c r="F9" s="2"/>
      <c r="G9" s="5" t="s">
        <v>4</v>
      </c>
      <c r="H9" s="3"/>
      <c r="I9" s="3"/>
      <c r="J9" s="3"/>
      <c r="K9" s="2"/>
    </row>
    <row ht="12.75" customHeight="1" r="10">
      <c r="A10" s="4"/>
      <c r="B10" s="2"/>
      <c r="C10" s="4"/>
      <c r="D10" s="4"/>
      <c r="E10" s="4"/>
      <c r="F10" s="6" t="s">
        <v>5</v>
      </c>
      <c r="G10" s="6"/>
      <c r="H10" s="6"/>
      <c r="I10" s="6"/>
      <c r="J10" s="6"/>
      <c r="K10" s="6"/>
    </row>
    <row ht="12.75" customHeight="1" r="11">
      <c r="A11" s="4"/>
      <c r="B11" s="2"/>
      <c r="C11" s="4"/>
      <c r="D11" s="4"/>
      <c r="E11" s="4"/>
      <c r="F11" s="6" t="s">
        <v>6</v>
      </c>
      <c r="G11" s="6"/>
      <c r="H11" s="6"/>
      <c r="I11" s="6"/>
      <c r="J11" s="6"/>
      <c r="K11" s="6"/>
    </row>
    <row ht="12.75" customHeight="1" r="12">
      <c r="A12" s="4"/>
      <c r="B12" s="2"/>
      <c r="C12" s="4"/>
      <c r="D12" s="4"/>
      <c r="E12" s="4"/>
      <c r="F12" s="6" t="s">
        <v>77</v>
      </c>
      <c r="G12" s="6"/>
      <c r="H12" s="6"/>
      <c r="I12" s="6"/>
      <c r="J12" s="6"/>
      <c r="K12" s="6"/>
    </row>
    <row ht="12.75" customHeight="1" r="13">
      <c r="A13" s="49"/>
      <c r="B13" s="49"/>
      <c r="C13" s="50"/>
      <c r="D13" s="50"/>
      <c r="E13" s="50"/>
      <c r="F13" s="50"/>
      <c r="G13" s="49"/>
      <c r="H13" s="2"/>
      <c r="I13" s="2"/>
      <c r="J13" s="1"/>
      <c r="K13" s="1"/>
    </row>
    <row ht="12.75" customHeight="1" r="14">
      <c r="A14" s="2"/>
      <c r="B14" s="7"/>
      <c r="C14" s="7"/>
      <c r="D14" s="7"/>
      <c r="E14" s="7"/>
      <c r="F14" s="7"/>
      <c r="G14" s="7"/>
      <c r="H14" s="7"/>
      <c r="I14" s="2"/>
      <c r="J14" s="1"/>
    </row>
    <row ht="42.399999999999999" customHeight="1" r="15">
      <c r="A15" s="8" t="s">
        <v>8</v>
      </c>
      <c r="B15" s="9" t="s">
        <v>92</v>
      </c>
      <c r="C15" s="9"/>
      <c r="D15" s="9"/>
      <c r="E15" s="12" t="s">
        <v>93</v>
      </c>
      <c r="F15" s="51"/>
      <c r="G15" s="13"/>
      <c r="H15" s="11" t="s">
        <v>11</v>
      </c>
      <c r="I15" s="11" t="s">
        <v>12</v>
      </c>
      <c r="J15" s="11" t="s">
        <v>13</v>
      </c>
      <c r="K15" s="10" t="s">
        <v>14</v>
      </c>
      <c r="L15" s="10" t="s">
        <v>15</v>
      </c>
      <c r="M15" s="10" t="s">
        <v>16</v>
      </c>
      <c r="N15" s="10"/>
    </row>
    <row ht="51" customHeight="1" r="16">
      <c r="A16" s="14"/>
      <c r="B16" s="10" t="s">
        <v>17</v>
      </c>
      <c r="C16" s="10" t="s">
        <v>18</v>
      </c>
      <c r="D16" s="10" t="s">
        <v>69</v>
      </c>
      <c r="E16" s="10" t="s">
        <v>20</v>
      </c>
      <c r="F16" s="10" t="s">
        <v>21</v>
      </c>
      <c r="G16" s="10" t="s">
        <v>70</v>
      </c>
      <c r="H16" s="11"/>
      <c r="I16" s="11"/>
      <c r="J16" s="11"/>
      <c r="K16" s="10"/>
      <c r="L16" s="10"/>
      <c r="M16" s="10" t="s">
        <v>23</v>
      </c>
      <c r="N16" s="10" t="s">
        <v>24</v>
      </c>
    </row>
    <row ht="18" customHeight="1" r="17">
      <c r="A17" s="17" t="s">
        <v>25</v>
      </c>
      <c r="B17" s="20">
        <v>2241975</v>
      </c>
      <c r="C17" s="17"/>
      <c r="D17" s="17"/>
      <c r="E17" s="20">
        <v>682197.81000000006</v>
      </c>
      <c r="F17" s="17"/>
      <c r="G17" s="17"/>
      <c r="H17" s="17"/>
      <c r="I17" s="19"/>
      <c r="J17" s="17"/>
      <c r="K17" s="20"/>
      <c r="L17" s="21"/>
      <c r="M17" s="21"/>
      <c r="N17" s="21"/>
    </row>
    <row ht="18" customHeight="1" r="18">
      <c r="A18" s="17" t="s">
        <v>26</v>
      </c>
      <c r="B18" s="20">
        <v>2242162.4399999999</v>
      </c>
      <c r="C18" s="22">
        <f ref="C18:C41" si="72" t="shared">B18-B17</f>
        <v>187.43999999994412</v>
      </c>
      <c r="D18" s="23">
        <f ref="D18:D41" si="73" t="shared">C18*3</f>
        <v>562.31999999983236</v>
      </c>
      <c r="E18" s="20">
        <v>682287.15000000002</v>
      </c>
      <c r="F18" s="24">
        <f ref="F18:F41" si="74" t="shared">E18-E17</f>
        <v>89.339999999967404</v>
      </c>
      <c r="G18" s="23">
        <f ref="G18:G41" si="75" t="shared">F18*3</f>
        <v>268.01999999990221</v>
      </c>
      <c r="H18" s="20">
        <f ref="H18:H41" si="76" t="shared">G18/D18</f>
        <v>0.47663252240713849</v>
      </c>
      <c r="I18" s="26">
        <f ref="I18:I41" si="77" t="shared">1/SQRT(1+H18*H18)</f>
        <v>0.9027055657894576</v>
      </c>
      <c r="J18" s="23">
        <f ref="J18:J41" si="78" t="shared">SQRT(D18*D18+G18*G18)</f>
        <v>622.92736558908621</v>
      </c>
      <c r="K18" s="21">
        <v>6</v>
      </c>
      <c r="L18" s="28">
        <f ref="L18:L41" si="79" t="shared">D18/I18/K18/1.73</f>
        <v>60.012270287965919</v>
      </c>
      <c r="M18" s="21"/>
      <c r="N18" s="21"/>
    </row>
    <row ht="18" customHeight="1" r="19">
      <c r="A19" s="17" t="s">
        <v>27</v>
      </c>
      <c r="B19" s="20">
        <v>2242330.9199999999</v>
      </c>
      <c r="C19" s="22">
        <f si="72" t="shared"/>
        <v>168.47999999998137</v>
      </c>
      <c r="D19" s="23">
        <f si="73" t="shared"/>
        <v>505.43999999994412</v>
      </c>
      <c r="E19" s="20">
        <v>682375.41000000003</v>
      </c>
      <c r="F19" s="24">
        <f si="74" t="shared"/>
        <v>88.260000000009313</v>
      </c>
      <c r="G19" s="23">
        <f si="75" t="shared"/>
        <v>264.78000000002794</v>
      </c>
      <c r="H19" s="20">
        <f si="76" t="shared"/>
        <v>0.52386039886051206</v>
      </c>
      <c r="I19" s="26">
        <f si="77" t="shared"/>
        <v>0.88581301109446409</v>
      </c>
      <c r="J19" s="23">
        <f si="78" t="shared"/>
        <v>570.59446369550267</v>
      </c>
      <c r="K19" s="21">
        <v>6</v>
      </c>
      <c r="L19" s="28">
        <f si="79" t="shared"/>
        <v>54.970564903227618</v>
      </c>
      <c r="M19" s="21"/>
      <c r="N19" s="21"/>
    </row>
    <row ht="18" customHeight="1" r="20">
      <c r="A20" s="17" t="s">
        <v>28</v>
      </c>
      <c r="B20" s="20">
        <v>2242485.0600000001</v>
      </c>
      <c r="C20" s="22">
        <f si="72" t="shared"/>
        <v>154.14000000013039</v>
      </c>
      <c r="D20" s="23">
        <f si="73" t="shared"/>
        <v>462.42000000039116</v>
      </c>
      <c r="E20" s="20">
        <v>682463.31000000006</v>
      </c>
      <c r="F20" s="24">
        <f si="74" t="shared"/>
        <v>87.900000000023283</v>
      </c>
      <c r="G20" s="23">
        <f si="75" t="shared"/>
        <v>263.70000000006985</v>
      </c>
      <c r="H20" s="20">
        <f si="76" t="shared"/>
        <v>0.57026080186810002</v>
      </c>
      <c r="I20" s="26">
        <f si="77" t="shared"/>
        <v>0.86867978533889023</v>
      </c>
      <c r="J20" s="23">
        <f si="78" t="shared"/>
        <v>532.32503829934444</v>
      </c>
      <c r="K20" s="21">
        <v>6</v>
      </c>
      <c r="L20" s="28">
        <f si="79" t="shared"/>
        <v>51.283722379512959</v>
      </c>
      <c r="M20" s="21"/>
      <c r="N20" s="21"/>
    </row>
    <row ht="18" customHeight="1" r="21">
      <c r="A21" s="17" t="s">
        <v>29</v>
      </c>
      <c r="B21" s="20">
        <v>2242626.6000000001</v>
      </c>
      <c r="C21" s="22">
        <f si="72" t="shared"/>
        <v>141.54000000003725</v>
      </c>
      <c r="D21" s="23">
        <f si="73" t="shared"/>
        <v>424.62000000011176</v>
      </c>
      <c r="E21" s="20">
        <v>682550.60999999999</v>
      </c>
      <c r="F21" s="24">
        <f si="74" t="shared"/>
        <v>87.299999999930151</v>
      </c>
      <c r="G21" s="23">
        <f si="75" t="shared"/>
        <v>261.89999999979045</v>
      </c>
      <c r="H21" s="20">
        <f si="76" t="shared"/>
        <v>0.6167867740561479</v>
      </c>
      <c r="I21" s="26">
        <f si="77" t="shared"/>
        <v>0.85112519480449034</v>
      </c>
      <c r="J21" s="23">
        <f si="78" t="shared"/>
        <v>498.89252790554514</v>
      </c>
      <c r="K21" s="21">
        <v>6</v>
      </c>
      <c r="L21" s="28">
        <f si="79" t="shared"/>
        <v>48.062863960071788</v>
      </c>
      <c r="M21" s="21"/>
      <c r="N21" s="21"/>
    </row>
    <row ht="18" customHeight="1" r="22">
      <c r="A22" s="17" t="s">
        <v>30</v>
      </c>
      <c r="B22" s="20">
        <v>2242764.2400000002</v>
      </c>
      <c r="C22" s="22">
        <f si="72" t="shared"/>
        <v>137.64000000013039</v>
      </c>
      <c r="D22" s="23">
        <f si="73" t="shared"/>
        <v>412.92000000039116</v>
      </c>
      <c r="E22" s="20">
        <v>682643.13</v>
      </c>
      <c r="F22" s="24">
        <f si="74" t="shared"/>
        <v>92.520000000018626</v>
      </c>
      <c r="G22" s="23">
        <f si="75" t="shared"/>
        <v>277.56000000005588</v>
      </c>
      <c r="H22" s="20">
        <f si="76" t="shared"/>
        <v>0.67218831734910622</v>
      </c>
      <c r="I22" s="26">
        <f si="77" t="shared"/>
        <v>0.829929209393925</v>
      </c>
      <c r="J22" s="23">
        <f si="78" t="shared"/>
        <v>497.53641072825422</v>
      </c>
      <c r="K22" s="21">
        <v>6</v>
      </c>
      <c r="L22" s="28">
        <f si="79" t="shared"/>
        <v>47.93221683316515</v>
      </c>
      <c r="M22" s="21"/>
      <c r="N22" s="21"/>
    </row>
    <row ht="18" customHeight="1" r="23">
      <c r="A23" s="17" t="s">
        <v>31</v>
      </c>
      <c r="B23" s="20">
        <v>2242924.7400000002</v>
      </c>
      <c r="C23" s="22">
        <f si="72" t="shared"/>
        <v>160.5</v>
      </c>
      <c r="D23" s="23">
        <f si="73" t="shared"/>
        <v>481.5</v>
      </c>
      <c r="E23" s="20">
        <v>682736.60999999999</v>
      </c>
      <c r="F23" s="24">
        <f si="74" t="shared"/>
        <v>93.479999999981374</v>
      </c>
      <c r="G23" s="23">
        <f si="75" t="shared"/>
        <v>280.43999999994412</v>
      </c>
      <c r="H23" s="20">
        <f si="76" t="shared"/>
        <v>0.58242990654194005</v>
      </c>
      <c r="I23" s="26">
        <f si="77" t="shared"/>
        <v>0.86411847701913991</v>
      </c>
      <c r="J23" s="23">
        <f si="78" t="shared"/>
        <v>557.21525786716268</v>
      </c>
      <c r="K23" s="21">
        <v>6</v>
      </c>
      <c r="L23" s="28">
        <f si="79" t="shared"/>
        <v>53.681624071980998</v>
      </c>
      <c r="M23" s="21"/>
      <c r="N23" s="21"/>
    </row>
    <row ht="18" customHeight="1" r="24">
      <c r="A24" s="17" t="s">
        <v>32</v>
      </c>
      <c r="B24" s="20">
        <v>2243117.2799999998</v>
      </c>
      <c r="C24" s="22">
        <f si="72" t="shared"/>
        <v>192.53999999957159</v>
      </c>
      <c r="D24" s="23">
        <f si="73" t="shared"/>
        <v>577.61999999871477</v>
      </c>
      <c r="E24" s="20">
        <v>682831.58999999997</v>
      </c>
      <c r="F24" s="24">
        <f si="74" t="shared"/>
        <v>94.979999999981374</v>
      </c>
      <c r="G24" s="23">
        <f si="75" t="shared"/>
        <v>284.93999999994412</v>
      </c>
      <c r="H24" s="20">
        <f si="76" t="shared"/>
        <v>0.49330009348806847</v>
      </c>
      <c r="I24" s="26">
        <f si="77" t="shared"/>
        <v>0.89681771216080008</v>
      </c>
      <c r="J24" s="23">
        <f si="78" t="shared"/>
        <v>644.07737733791225</v>
      </c>
      <c r="K24" s="21">
        <v>6</v>
      </c>
      <c r="L24" s="28">
        <f si="79" t="shared"/>
        <v>62.049843674172664</v>
      </c>
      <c r="M24" s="21"/>
      <c r="N24" s="21"/>
    </row>
    <row ht="18" customHeight="1" r="25">
      <c r="A25" s="17" t="s">
        <v>33</v>
      </c>
      <c r="B25" s="20">
        <v>2243337.3599999999</v>
      </c>
      <c r="C25" s="22">
        <f si="72" t="shared"/>
        <v>220.08000000007451</v>
      </c>
      <c r="D25" s="23">
        <f si="73" t="shared"/>
        <v>660.24000000022352</v>
      </c>
      <c r="E25" s="20">
        <v>682932.81000000006</v>
      </c>
      <c r="F25" s="24">
        <f si="74" t="shared"/>
        <v>101.22000000008848</v>
      </c>
      <c r="G25" s="23">
        <f si="75" t="shared"/>
        <v>303.66000000026543</v>
      </c>
      <c r="H25" s="20">
        <f si="76" t="shared"/>
        <v>0.45992366412238372</v>
      </c>
      <c r="I25" s="26">
        <f si="77" t="shared"/>
        <v>0.90851678144308157</v>
      </c>
      <c r="J25" s="23">
        <f si="78" t="shared"/>
        <v>726.72295491504633</v>
      </c>
      <c r="K25" s="21">
        <v>6</v>
      </c>
      <c r="L25" s="28">
        <f si="79" t="shared"/>
        <v>70.011845367538186</v>
      </c>
      <c r="M25" s="21"/>
      <c r="N25" s="21"/>
    </row>
    <row ht="18" customHeight="1" r="26">
      <c r="A26" s="17" t="s">
        <v>34</v>
      </c>
      <c r="B26" s="20">
        <v>2243609.52</v>
      </c>
      <c r="C26" s="22">
        <f si="72" t="shared"/>
        <v>272.16000000014901</v>
      </c>
      <c r="D26" s="23">
        <f si="73" t="shared"/>
        <v>816.48000000044703</v>
      </c>
      <c r="E26" s="20">
        <v>683039.25</v>
      </c>
      <c r="F26" s="24">
        <f si="74" t="shared"/>
        <v>106.43999999994412</v>
      </c>
      <c r="G26" s="23">
        <f si="75" t="shared"/>
        <v>319.31999999983236</v>
      </c>
      <c r="H26" s="20">
        <f si="76" t="shared"/>
        <v>0.39109347442638831</v>
      </c>
      <c r="I26" s="26">
        <f si="77" t="shared"/>
        <v>0.93130940740234902</v>
      </c>
      <c r="J26" s="23">
        <f si="78" t="shared"/>
        <v>876.70111942475751</v>
      </c>
      <c r="K26" s="21">
        <v>6</v>
      </c>
      <c r="L26" s="28">
        <f si="79" t="shared"/>
        <v>84.460608807780119</v>
      </c>
      <c r="M26" s="21"/>
      <c r="N26" s="21"/>
    </row>
    <row ht="18" customHeight="1" r="27">
      <c r="A27" s="41" t="s">
        <v>35</v>
      </c>
      <c r="B27" s="20">
        <v>2243913.7200000002</v>
      </c>
      <c r="C27" s="22">
        <f si="72" t="shared"/>
        <v>304.20000000018626</v>
      </c>
      <c r="D27" s="23">
        <f si="73" t="shared"/>
        <v>912.60000000055879</v>
      </c>
      <c r="E27" s="20">
        <v>683148.63</v>
      </c>
      <c r="F27" s="24">
        <f si="74" t="shared"/>
        <v>109.38000000000466</v>
      </c>
      <c r="G27" s="23">
        <f si="75" t="shared"/>
        <v>328.14000000001397</v>
      </c>
      <c r="H27" s="20">
        <f si="76" t="shared"/>
        <v>0.35956607495048548</v>
      </c>
      <c r="I27" s="26">
        <f si="77" t="shared"/>
        <v>0.94101747626383292</v>
      </c>
      <c r="J27" s="23">
        <f si="78" t="shared"/>
        <v>969.80132996455984</v>
      </c>
      <c r="K27" s="21">
        <v>6</v>
      </c>
      <c r="L27" s="28">
        <f si="79" t="shared"/>
        <v>93.429800574620415</v>
      </c>
      <c r="M27" s="21"/>
      <c r="N27" s="21"/>
    </row>
    <row ht="18" customHeight="1" r="28">
      <c r="A28" s="17" t="s">
        <v>36</v>
      </c>
      <c r="B28" s="20">
        <v>2244227.2200000002</v>
      </c>
      <c r="C28" s="22">
        <f si="72" t="shared"/>
        <v>313.5</v>
      </c>
      <c r="D28" s="23">
        <f si="73" t="shared"/>
        <v>940.5</v>
      </c>
      <c r="E28" s="20">
        <v>683256.98999999999</v>
      </c>
      <c r="F28" s="24">
        <f si="74" t="shared"/>
        <v>108.35999999998603</v>
      </c>
      <c r="G28" s="23">
        <f si="75" t="shared"/>
        <v>325.07999999995809</v>
      </c>
      <c r="H28" s="20">
        <f si="76" t="shared"/>
        <v>0.34564593301430951</v>
      </c>
      <c r="I28" s="26">
        <f si="77" t="shared"/>
        <v>0.94513436564235653</v>
      </c>
      <c r="J28" s="23">
        <f si="78" t="shared"/>
        <v>995.09660656640403</v>
      </c>
      <c r="K28" s="21">
        <v>6</v>
      </c>
      <c r="L28" s="28">
        <f si="79" t="shared"/>
        <v>95.866725102736424</v>
      </c>
      <c r="M28" s="21"/>
      <c r="N28" s="21"/>
    </row>
    <row ht="18" customHeight="1" r="29">
      <c r="A29" s="17" t="s">
        <v>37</v>
      </c>
      <c r="B29" s="20">
        <v>2244560.8199999998</v>
      </c>
      <c r="C29" s="22">
        <f si="72" t="shared"/>
        <v>333.59999999962747</v>
      </c>
      <c r="D29" s="23">
        <f si="73" t="shared"/>
        <v>1000.7999999988824</v>
      </c>
      <c r="E29" s="20">
        <v>683366.79000000004</v>
      </c>
      <c r="F29" s="24">
        <f si="74" t="shared"/>
        <v>109.80000000004657</v>
      </c>
      <c r="G29" s="23">
        <f si="75" t="shared"/>
        <v>329.4000000001397</v>
      </c>
      <c r="H29" s="20">
        <f si="76" t="shared"/>
        <v>0.32913669064798917</v>
      </c>
      <c r="I29" s="26">
        <f si="77" t="shared"/>
        <v>0.94987239681420965</v>
      </c>
      <c r="J29" s="23">
        <f si="78" t="shared"/>
        <v>1053.6152049006578</v>
      </c>
      <c r="K29" s="21">
        <v>6</v>
      </c>
      <c r="L29" s="28">
        <f si="79" t="shared"/>
        <v>101.50435500006337</v>
      </c>
      <c r="M29" s="21"/>
      <c r="N29" s="21"/>
    </row>
    <row ht="18" customHeight="1" r="30">
      <c r="A30" s="17" t="s">
        <v>38</v>
      </c>
      <c r="B30" s="20">
        <v>2244880.1400000001</v>
      </c>
      <c r="C30" s="24">
        <f si="72" t="shared"/>
        <v>319.32000000029802</v>
      </c>
      <c r="D30" s="23">
        <f si="73" t="shared"/>
        <v>957.96000000089407</v>
      </c>
      <c r="E30" s="20">
        <v>683471.72999999998</v>
      </c>
      <c r="F30" s="24">
        <f si="74" t="shared"/>
        <v>104.93999999994412</v>
      </c>
      <c r="G30" s="23">
        <f si="75" t="shared"/>
        <v>314.81999999983236</v>
      </c>
      <c r="H30" s="20">
        <f si="76" t="shared"/>
        <v>0.32863585118328381</v>
      </c>
      <c r="I30" s="26">
        <f si="77" t="shared"/>
        <v>0.95001359753677872</v>
      </c>
      <c r="J30" s="23">
        <f si="78" t="shared"/>
        <v>1008.3645144498131</v>
      </c>
      <c r="K30" s="21">
        <v>6</v>
      </c>
      <c r="L30" s="28">
        <f si="79" t="shared"/>
        <v>97.144943588613984</v>
      </c>
      <c r="M30" s="21"/>
      <c r="N30" s="21"/>
    </row>
    <row ht="18" customHeight="1" r="31">
      <c r="A31" s="17" t="s">
        <v>39</v>
      </c>
      <c r="B31" s="20">
        <v>2245196.9399999999</v>
      </c>
      <c r="C31" s="24">
        <f si="72" t="shared"/>
        <v>316.79999999981374</v>
      </c>
      <c r="D31" s="23">
        <f si="73" t="shared"/>
        <v>950.39999999944121</v>
      </c>
      <c r="E31" s="20">
        <v>683579.67000000004</v>
      </c>
      <c r="F31" s="24">
        <f si="74" t="shared"/>
        <v>107.94000000006054</v>
      </c>
      <c r="G31" s="23">
        <f si="75" t="shared"/>
        <v>323.82000000018161</v>
      </c>
      <c r="H31" s="20">
        <f si="76" t="shared"/>
        <v>0.34071969697008836</v>
      </c>
      <c r="I31" s="26">
        <f si="77" t="shared"/>
        <v>0.94656492726653985</v>
      </c>
      <c r="J31" s="23">
        <f si="78" t="shared"/>
        <v>1004.0515685954857</v>
      </c>
      <c r="K31" s="21">
        <v>6</v>
      </c>
      <c r="L31" s="28">
        <f si="79" t="shared"/>
        <v>96.72943820765758</v>
      </c>
      <c r="M31" s="21"/>
      <c r="N31" s="21"/>
    </row>
    <row ht="18" customHeight="1" r="32">
      <c r="A32" s="17" t="s">
        <v>40</v>
      </c>
      <c r="B32" s="20">
        <v>2245507.4399999999</v>
      </c>
      <c r="C32" s="24">
        <f si="72" t="shared"/>
        <v>310.5</v>
      </c>
      <c r="D32" s="23">
        <f si="73" t="shared"/>
        <v>931.5</v>
      </c>
      <c r="E32" s="20">
        <v>683687.13</v>
      </c>
      <c r="F32" s="24">
        <f si="74" t="shared"/>
        <v>107.45999999996275</v>
      </c>
      <c r="G32" s="23">
        <f si="75" t="shared"/>
        <v>322.37999999988824</v>
      </c>
      <c r="H32" s="20">
        <f si="76" t="shared"/>
        <v>0.34608695652161914</v>
      </c>
      <c r="I32" s="26">
        <f si="77" t="shared"/>
        <v>0.94500561124207283</v>
      </c>
      <c r="J32" s="23">
        <f si="78" t="shared"/>
        <v>985.70843275277298</v>
      </c>
      <c r="K32" s="21">
        <v>6</v>
      </c>
      <c r="L32" s="28">
        <f si="79" t="shared"/>
        <v>94.962276758455985</v>
      </c>
      <c r="M32" s="21"/>
      <c r="N32" s="21"/>
    </row>
    <row ht="18" customHeight="1" r="33">
      <c r="A33" s="17" t="s">
        <v>41</v>
      </c>
      <c r="B33" s="20">
        <v>2245818.54</v>
      </c>
      <c r="C33" s="24">
        <f si="72" t="shared"/>
        <v>311.10000000009313</v>
      </c>
      <c r="D33" s="23">
        <f si="73" t="shared"/>
        <v>933.3000000002794</v>
      </c>
      <c r="E33" s="20">
        <v>683792.84999999998</v>
      </c>
      <c r="F33" s="24">
        <f si="74" t="shared"/>
        <v>105.71999999997206</v>
      </c>
      <c r="G33" s="23">
        <f si="75" t="shared"/>
        <v>317.15999999991618</v>
      </c>
      <c r="H33" s="20">
        <f si="76" t="shared"/>
        <v>0.33982642237203603</v>
      </c>
      <c r="I33" s="26">
        <f si="77" t="shared"/>
        <v>0.94682282126469808</v>
      </c>
      <c r="J33" s="23">
        <f si="78" t="shared"/>
        <v>985.71768554716937</v>
      </c>
      <c r="K33" s="21">
        <v>6</v>
      </c>
      <c r="L33" s="28">
        <f si="79" t="shared"/>
        <v>94.963168164467191</v>
      </c>
      <c r="M33" s="21"/>
      <c r="N33" s="21"/>
    </row>
    <row ht="18" customHeight="1" r="34">
      <c r="A34" s="17" t="s">
        <v>42</v>
      </c>
      <c r="B34" s="20">
        <v>2246126.1600000001</v>
      </c>
      <c r="C34" s="24">
        <f si="72" t="shared"/>
        <v>307.62000000011176</v>
      </c>
      <c r="D34" s="23">
        <f si="73" t="shared"/>
        <v>922.86000000033528</v>
      </c>
      <c r="E34" s="20">
        <v>683897.43000000005</v>
      </c>
      <c r="F34" s="24">
        <f si="74" t="shared"/>
        <v>104.58000000007451</v>
      </c>
      <c r="G34" s="23">
        <f si="75" t="shared"/>
        <v>313.74000000022352</v>
      </c>
      <c r="H34" s="20">
        <f si="76" t="shared"/>
        <v>0.33996489174967987</v>
      </c>
      <c r="I34" s="26">
        <f si="77" t="shared"/>
        <v>0.94678287483012624</v>
      </c>
      <c r="J34" s="23">
        <f si="78" t="shared"/>
        <v>974.73245929370739</v>
      </c>
      <c r="K34" s="21">
        <v>6</v>
      </c>
      <c r="L34" s="28">
        <f si="79" t="shared"/>
        <v>93.904861203632692</v>
      </c>
      <c r="M34" s="21"/>
      <c r="N34" s="21"/>
    </row>
    <row ht="18" customHeight="1" r="35">
      <c r="A35" s="17" t="s">
        <v>43</v>
      </c>
      <c r="B35" s="20">
        <v>2246432.1000000001</v>
      </c>
      <c r="C35" s="24">
        <f si="72" t="shared"/>
        <v>305.93999999994412</v>
      </c>
      <c r="D35" s="23">
        <f si="73" t="shared"/>
        <v>917.81999999983236</v>
      </c>
      <c r="E35" s="20">
        <v>684001.05000000005</v>
      </c>
      <c r="F35" s="24">
        <f si="74" t="shared"/>
        <v>103.61999999999534</v>
      </c>
      <c r="G35" s="23">
        <f si="75" t="shared"/>
        <v>310.85999999998603</v>
      </c>
      <c r="H35" s="20">
        <f si="76" t="shared"/>
        <v>0.33869386154152537</v>
      </c>
      <c r="I35" s="26">
        <f si="77" t="shared"/>
        <v>0.94714912721353905</v>
      </c>
      <c r="J35" s="23">
        <f si="78" t="shared"/>
        <v>969.03430898997772</v>
      </c>
      <c r="K35" s="21">
        <v>6</v>
      </c>
      <c r="L35" s="28">
        <f si="79" t="shared"/>
        <v>93.355906453755082</v>
      </c>
      <c r="M35" s="21"/>
      <c r="N35" s="21"/>
    </row>
    <row ht="18" customHeight="1" r="36">
      <c r="A36" s="17" t="s">
        <v>44</v>
      </c>
      <c r="B36" s="20">
        <v>2246701.1400000001</v>
      </c>
      <c r="C36" s="24">
        <f si="72" t="shared"/>
        <v>269.04000000003725</v>
      </c>
      <c r="D36" s="23">
        <f si="73" t="shared"/>
        <v>807.12000000011176</v>
      </c>
      <c r="E36" s="20">
        <v>684095.25</v>
      </c>
      <c r="F36" s="24">
        <f si="74" t="shared"/>
        <v>94.199999999953434</v>
      </c>
      <c r="G36" s="23">
        <f si="75" t="shared"/>
        <v>282.5999999998603</v>
      </c>
      <c r="H36" s="20">
        <f si="76" t="shared"/>
        <v>0.35013380909879716</v>
      </c>
      <c r="I36" s="26">
        <f si="77" t="shared"/>
        <v>0.94381897144382465</v>
      </c>
      <c r="J36" s="23">
        <f si="78" t="shared"/>
        <v>855.1639926938584</v>
      </c>
      <c r="K36" s="21">
        <v>6</v>
      </c>
      <c r="L36" s="28">
        <f si="79" t="shared"/>
        <v>82.385741107308121</v>
      </c>
      <c r="M36" s="21"/>
      <c r="N36" s="21"/>
    </row>
    <row ht="18" customHeight="1" r="37">
      <c r="A37" s="17" t="s">
        <v>45</v>
      </c>
      <c r="B37" s="20">
        <v>2246965.6200000001</v>
      </c>
      <c r="C37" s="24">
        <f si="72" t="shared"/>
        <v>264.47999999998137</v>
      </c>
      <c r="D37" s="23">
        <f si="73" t="shared"/>
        <v>793.43999999994412</v>
      </c>
      <c r="E37" s="20">
        <v>684183.81000000006</v>
      </c>
      <c r="F37" s="24">
        <f si="74" t="shared"/>
        <v>88.560000000055879</v>
      </c>
      <c r="G37" s="23">
        <f si="75" t="shared"/>
        <v>265.68000000016764</v>
      </c>
      <c r="H37" s="20">
        <f si="76" t="shared"/>
        <v>0.33484573502745807</v>
      </c>
      <c r="I37" s="26">
        <f si="77" t="shared"/>
        <v>0.94825217854673582</v>
      </c>
      <c r="J37" s="23">
        <f si="78" t="shared"/>
        <v>836.73944331554037</v>
      </c>
      <c r="K37" s="21">
        <v>6</v>
      </c>
      <c r="L37" s="28">
        <f si="79" t="shared"/>
        <v>80.61073635024475</v>
      </c>
      <c r="M37" s="21"/>
      <c r="N37" s="21"/>
    </row>
    <row ht="18" customHeight="1" r="38">
      <c r="A38" s="17" t="s">
        <v>46</v>
      </c>
      <c r="B38" s="20">
        <v>2247222.48</v>
      </c>
      <c r="C38" s="24">
        <f si="72" t="shared"/>
        <v>256.85999999986961</v>
      </c>
      <c r="D38" s="23">
        <f si="73" t="shared"/>
        <v>770.57999999960884</v>
      </c>
      <c r="E38" s="20">
        <v>684275.06999999995</v>
      </c>
      <c r="F38" s="24">
        <f si="74" t="shared"/>
        <v>91.259999999892898</v>
      </c>
      <c r="G38" s="23">
        <f si="75" t="shared"/>
        <v>273.77999999967869</v>
      </c>
      <c r="H38" s="20">
        <f si="76" t="shared"/>
        <v>0.35529081990165545</v>
      </c>
      <c r="I38" s="26">
        <f si="77" t="shared"/>
        <v>0.9422934061359407</v>
      </c>
      <c r="J38" s="23">
        <f si="78" t="shared"/>
        <v>817.77076543443468</v>
      </c>
      <c r="K38" s="21">
        <v>6</v>
      </c>
      <c r="L38" s="28">
        <f si="79" t="shared"/>
        <v>78.78331073549468</v>
      </c>
      <c r="M38" s="21"/>
      <c r="N38" s="21"/>
    </row>
    <row ht="18" customHeight="1" r="39">
      <c r="A39" s="17" t="s">
        <v>47</v>
      </c>
      <c r="B39" s="20">
        <v>2247480.2999999998</v>
      </c>
      <c r="C39" s="24">
        <f si="72" t="shared"/>
        <v>257.81999999983236</v>
      </c>
      <c r="D39" s="23">
        <f si="73" t="shared"/>
        <v>773.45999999949709</v>
      </c>
      <c r="E39" s="20">
        <v>684359.60999999999</v>
      </c>
      <c r="F39" s="24">
        <f si="74" t="shared"/>
        <v>84.540000000037253</v>
      </c>
      <c r="G39" s="23">
        <f si="75" t="shared"/>
        <v>253.62000000011176</v>
      </c>
      <c r="H39" s="20">
        <f si="76" t="shared"/>
        <v>0.32790318827124437</v>
      </c>
      <c r="I39" s="26">
        <f si="77" t="shared"/>
        <v>0.95021988159493331</v>
      </c>
      <c r="J39" s="23">
        <f si="78" t="shared"/>
        <v>813.98002186741576</v>
      </c>
      <c r="K39" s="21">
        <v>6</v>
      </c>
      <c r="L39" s="28">
        <f si="79" t="shared"/>
        <v>78.418113860059336</v>
      </c>
      <c r="M39" s="21"/>
      <c r="N39" s="21"/>
    </row>
    <row ht="18" customHeight="1" r="40">
      <c r="A40" s="17" t="s">
        <v>48</v>
      </c>
      <c r="B40" s="20">
        <v>2247726.3599999999</v>
      </c>
      <c r="C40" s="24">
        <f si="72" t="shared"/>
        <v>246.06000000005588</v>
      </c>
      <c r="D40" s="23">
        <f si="73" t="shared"/>
        <v>738.18000000016764</v>
      </c>
      <c r="E40" s="20">
        <v>684442.82999999996</v>
      </c>
      <c r="F40" s="24">
        <f si="74" t="shared"/>
        <v>83.21999999997206</v>
      </c>
      <c r="G40" s="23">
        <f si="75" t="shared"/>
        <v>249.65999999991618</v>
      </c>
      <c r="H40" s="20">
        <f si="76" t="shared"/>
        <v>0.33821019263575208</v>
      </c>
      <c r="I40" s="26">
        <f si="77" t="shared"/>
        <v>0.94728824929186106</v>
      </c>
      <c r="J40" s="23">
        <f si="78" t="shared"/>
        <v>779.2559451170107</v>
      </c>
      <c r="K40" s="21">
        <v>6</v>
      </c>
      <c r="L40" s="28">
        <f si="79" t="shared"/>
        <v>75.072827082563649</v>
      </c>
      <c r="M40" s="21"/>
      <c r="N40" s="21"/>
    </row>
    <row ht="18" customHeight="1" r="41">
      <c r="A41" s="17" t="s">
        <v>49</v>
      </c>
      <c r="B41" s="20">
        <v>2247939.0600000001</v>
      </c>
      <c r="C41" s="24">
        <f si="72" t="shared"/>
        <v>212.70000000018626</v>
      </c>
      <c r="D41" s="23">
        <f si="73" t="shared"/>
        <v>638.10000000055879</v>
      </c>
      <c r="E41" s="20">
        <v>684529.94999999995</v>
      </c>
      <c r="F41" s="24">
        <f si="74" t="shared"/>
        <v>87.119999999995343</v>
      </c>
      <c r="G41" s="23">
        <f si="75" t="shared"/>
        <v>261.35999999998603</v>
      </c>
      <c r="H41" s="20">
        <f si="76" t="shared"/>
        <v>0.40959097320131194</v>
      </c>
      <c r="I41" s="26">
        <f si="77" t="shared"/>
        <v>0.92538470346986312</v>
      </c>
      <c r="J41" s="23">
        <f si="78" t="shared"/>
        <v>689.55105655832756</v>
      </c>
      <c r="K41" s="21">
        <v>6</v>
      </c>
      <c r="L41" s="28">
        <f si="79" t="shared"/>
        <v>66.430737626043111</v>
      </c>
      <c r="M41" s="21"/>
      <c r="N41" s="21"/>
    </row>
    <row ht="18" customHeight="1" r="42">
      <c r="A42" s="29"/>
      <c r="B42" s="29"/>
      <c r="C42" s="20"/>
      <c r="D42" s="23">
        <f>SUM(D18:D41)</f>
        <v>17892.180000000168</v>
      </c>
      <c r="E42" s="20"/>
      <c r="F42" s="20"/>
      <c r="G42" s="23">
        <f>SUM(G18:G41)</f>
        <v>6996.4199999996927</v>
      </c>
      <c r="H42" s="20"/>
      <c r="I42" s="26"/>
      <c r="J42" s="23"/>
      <c r="K42" s="20"/>
      <c r="L42" s="21"/>
      <c r="M42" s="21"/>
      <c r="N42" s="21"/>
    </row>
    <row ht="12.75" customHeight="1" r="43">
      <c r="B43" s="52"/>
      <c r="C43" s="52"/>
      <c r="D43" s="53"/>
      <c r="E43" s="1"/>
      <c r="J43" s="1"/>
    </row>
    <row ht="12.75" customHeight="1" r="44">
      <c r="C44" s="1"/>
      <c r="D44" s="1"/>
      <c r="E44" s="1"/>
      <c r="J44" s="1"/>
    </row>
    <row ht="12.75" customHeight="1" r="45">
      <c r="A45" s="33" t="s">
        <v>50</v>
      </c>
      <c r="B45" s="1"/>
      <c r="C45" s="1"/>
      <c r="D45" s="1"/>
      <c r="F45" s="33" t="s">
        <v>51</v>
      </c>
      <c r="G45" s="1"/>
      <c r="H45" s="1"/>
      <c r="J45" s="1"/>
      <c r="K45" s="1"/>
    </row>
    <row ht="12.75" customHeight="1" r="46">
      <c r="A46" s="1" t="s">
        <v>52</v>
      </c>
      <c r="B46" s="1"/>
      <c r="C46" s="1"/>
      <c r="D46" s="1"/>
      <c r="F46" s="1" t="s">
        <v>53</v>
      </c>
      <c r="G46" s="1"/>
      <c r="H46" s="1"/>
      <c r="J46" s="1"/>
      <c r="K46" s="1"/>
    </row>
    <row ht="12.75" customHeight="1" r="47">
      <c r="A47" s="1" t="s">
        <v>54</v>
      </c>
      <c r="B47" s="1"/>
      <c r="C47" s="1"/>
      <c r="D47" s="1"/>
      <c r="F47" s="1" t="s">
        <v>54</v>
      </c>
      <c r="G47" s="1"/>
      <c r="H47" s="1"/>
      <c r="J47" s="1"/>
      <c r="K47" s="1"/>
    </row>
    <row ht="12.75" customHeight="1" r="48">
      <c r="B48" s="1"/>
      <c r="C48" s="1"/>
      <c r="D48" s="1"/>
      <c r="G48" s="1"/>
      <c r="H48" s="1"/>
      <c r="J48" s="1"/>
      <c r="K48" s="1"/>
    </row>
    <row ht="12.75" customHeight="1" r="49">
      <c r="A49" s="33"/>
      <c r="B49" s="1"/>
      <c r="C49" s="1"/>
      <c r="D49" s="1"/>
      <c r="F49" s="33"/>
      <c r="G49" s="1"/>
      <c r="H49" s="1"/>
      <c r="I49" s="1"/>
      <c r="J49" s="1"/>
      <c r="K49" s="1"/>
    </row>
    <row ht="12.75" customHeight="1" r="50">
      <c r="A50" s="1" t="s">
        <v>55</v>
      </c>
      <c r="B50" s="1"/>
      <c r="C50" s="1"/>
      <c r="D50" s="1"/>
      <c r="H50" s="1"/>
      <c r="I50" s="1"/>
      <c r="J50" s="1"/>
      <c r="K50" s="1"/>
    </row>
    <row ht="12.75" customHeight="1" r="51">
      <c r="A51" s="1" t="s">
        <v>54</v>
      </c>
      <c r="B51" s="1"/>
      <c r="C51" s="1"/>
      <c r="D51" s="1"/>
      <c r="E51" s="1"/>
      <c r="H51" s="1"/>
      <c r="I51" s="1"/>
      <c r="J51" s="1"/>
      <c r="K51" s="1"/>
    </row>
    <row ht="12.75" customHeight="1" r="52">
      <c r="C52" s="4"/>
      <c r="D52" s="4"/>
      <c r="E52" s="1"/>
    </row>
    <row ht="12.75" customHeight="1" r="53">
      <c r="C53" s="4"/>
      <c r="D53" s="4"/>
      <c r="E53" s="1"/>
    </row>
    <row ht="12.75" customHeight="1" r="54">
      <c r="A54" s="1" t="s">
        <v>56</v>
      </c>
      <c r="C54" s="4"/>
      <c r="D54" s="4"/>
      <c r="E54" s="1"/>
    </row>
    <row ht="12.75" customHeight="1" r="55">
      <c r="C55" s="4"/>
      <c r="D55" s="4"/>
      <c r="E55" s="1"/>
    </row>
    <row ht="12.75" customHeight="1" r="56">
      <c r="A56" s="1" t="s">
        <v>57</v>
      </c>
      <c r="C56" s="4"/>
      <c r="D56" s="4"/>
      <c r="E56" s="1"/>
      <c r="F56" s="1" t="s">
        <v>58</v>
      </c>
      <c r="J56" s="0" t="s">
        <v>59</v>
      </c>
    </row>
    <row ht="12.75" customHeight="1" r="57">
      <c r="C57" s="4"/>
      <c r="D57" s="4"/>
      <c r="E57" s="1"/>
    </row>
    <row ht="12.75" customHeight="1" r="58">
      <c r="C58" s="4"/>
      <c r="D58" s="4"/>
      <c r="E58" s="1"/>
    </row>
    <row ht="12.75" customHeight="1" r="59">
      <c r="C59" s="4"/>
      <c r="D59" s="4"/>
      <c r="E59" s="1"/>
    </row>
    <row ht="12.75" customHeight="1" r="60">
      <c r="C60" s="4"/>
      <c r="D60" s="4"/>
      <c r="E60" s="1"/>
    </row>
    <row ht="12.75" customHeight="1" r="61">
      <c r="C61" s="4"/>
      <c r="D61" s="4"/>
      <c r="E61" s="1"/>
    </row>
    <row ht="12.75" customHeight="1" r="62">
      <c r="C62" s="4"/>
      <c r="D62" s="4"/>
      <c r="E62" s="1"/>
    </row>
    <row ht="12.75" customHeight="1" r="63">
      <c r="C63" s="4"/>
      <c r="D63" s="1"/>
      <c r="E63" s="1"/>
    </row>
    <row ht="12.75" customHeight="1" r="64">
      <c r="C64" s="4"/>
      <c r="D64" s="1"/>
      <c r="E64" s="1"/>
    </row>
    <row ht="12.75" customHeight="1" r="65">
      <c r="C65" s="4"/>
      <c r="D65" s="1"/>
      <c r="E65" s="1"/>
    </row>
    <row ht="12.75" customHeight="1" r="66">
      <c r="C66" s="4"/>
      <c r="D66" s="1"/>
      <c r="E66" s="1"/>
    </row>
    <row ht="12.75" customHeight="1" r="67">
      <c r="C67" s="4"/>
      <c r="D67" s="1"/>
      <c r="E67" s="1"/>
    </row>
    <row ht="12.75" customHeight="1" r="68">
      <c r="C68" s="4"/>
      <c r="D68" s="1"/>
      <c r="E68" s="1"/>
    </row>
    <row ht="12.75" customHeight="1" r="69">
      <c r="C69" s="4"/>
      <c r="D69" s="1"/>
      <c r="E69" s="1"/>
    </row>
    <row ht="12.75" customHeight="1" r="70">
      <c r="C70" s="4"/>
      <c r="D70" s="1"/>
      <c r="E70" s="1"/>
    </row>
    <row ht="12.75" customHeight="1" r="71">
      <c r="C71" s="4"/>
      <c r="D71" s="1"/>
      <c r="E71" s="1"/>
    </row>
    <row ht="12.75" customHeight="1" r="72">
      <c r="C72" s="4"/>
      <c r="D72" s="1"/>
      <c r="E72" s="1"/>
    </row>
    <row ht="12.75" customHeight="1" r="73">
      <c r="C73" s="4"/>
      <c r="D73" s="1"/>
      <c r="E73" s="1"/>
    </row>
    <row ht="12.75" customHeight="1" r="74">
      <c r="C74" s="4"/>
      <c r="D74" s="1"/>
      <c r="E74" s="1"/>
    </row>
    <row ht="12.75" customHeight="1" r="75">
      <c r="C75" s="4"/>
      <c r="D75" s="1"/>
      <c r="E75" s="1"/>
    </row>
    <row ht="12.75" customHeight="1" r="76">
      <c r="C76" s="4"/>
      <c r="D76" s="1"/>
      <c r="E76" s="1"/>
    </row>
    <row ht="12.75" customHeight="1" r="77">
      <c r="C77" s="4"/>
      <c r="D77" s="1"/>
      <c r="E77" s="1"/>
    </row>
    <row ht="12.75" customHeight="1" r="78">
      <c r="C78" s="4"/>
      <c r="D78" s="1"/>
      <c r="E78" s="1"/>
    </row>
    <row ht="12.75" customHeight="1" r="79">
      <c r="C79" s="4"/>
      <c r="D79" s="1"/>
      <c r="E79" s="1"/>
    </row>
    <row ht="12.75" customHeight="1" r="80">
      <c r="C80" s="4"/>
      <c r="D80" s="1"/>
      <c r="E80" s="1"/>
    </row>
    <row ht="12.75" customHeight="1" r="81">
      <c r="C81" s="4"/>
      <c r="D81" s="1"/>
      <c r="E81" s="1"/>
    </row>
    <row ht="12.75" customHeight="1" r="82">
      <c r="C82" s="4"/>
      <c r="D82" s="1"/>
      <c r="E82" s="1"/>
    </row>
    <row ht="12.75" customHeight="1" r="83">
      <c r="C83" s="4"/>
      <c r="D83" s="1"/>
      <c r="E83" s="1"/>
    </row>
    <row ht="12.75" customHeight="1" r="84">
      <c r="C84" s="4"/>
      <c r="D84" s="1"/>
      <c r="E84" s="1"/>
    </row>
    <row ht="12.75" customHeight="1" r="85">
      <c r="C85" s="4"/>
      <c r="D85" s="1"/>
      <c r="E85" s="1"/>
    </row>
    <row ht="12.75" customHeight="1" r="86">
      <c r="C86" s="4"/>
      <c r="D86" s="1"/>
      <c r="E86" s="1"/>
    </row>
    <row ht="12.75" customHeight="1" r="87">
      <c r="C87" s="4"/>
      <c r="D87" s="1"/>
      <c r="E87" s="1"/>
    </row>
    <row ht="12.75" customHeight="1" r="88">
      <c r="C88" s="4"/>
      <c r="D88" s="1"/>
      <c r="E88" s="1"/>
    </row>
    <row ht="12.75" customHeight="1" r="89">
      <c r="C89" s="4"/>
      <c r="D89" s="1"/>
      <c r="E89" s="1"/>
    </row>
    <row ht="12.75" customHeight="1" r="90">
      <c r="C90" s="4"/>
      <c r="D90" s="1"/>
      <c r="E90" s="1"/>
    </row>
    <row ht="12.75" customHeight="1" r="91">
      <c r="C91" s="4"/>
      <c r="D91" s="1"/>
      <c r="E91" s="1"/>
    </row>
    <row ht="12.75" customHeight="1" r="92">
      <c r="C92" s="4"/>
      <c r="D92" s="1"/>
      <c r="E92" s="1"/>
    </row>
    <row ht="12.75" customHeight="1" r="93">
      <c r="C93" s="4"/>
      <c r="D93" s="1"/>
      <c r="E93" s="1"/>
    </row>
    <row ht="12.75" customHeight="1" r="94">
      <c r="C94" s="4"/>
      <c r="D94" s="1"/>
      <c r="E94" s="1"/>
    </row>
    <row ht="12.75" customHeight="1" r="95">
      <c r="C95" s="4"/>
      <c r="D95" s="1"/>
      <c r="E95" s="1"/>
    </row>
    <row ht="12.75" customHeight="1" r="96">
      <c r="C96" s="4"/>
      <c r="D96" s="1"/>
      <c r="E96" s="1"/>
    </row>
    <row ht="12.75" customHeight="1" r="97">
      <c r="C97" s="4"/>
      <c r="D97" s="1"/>
      <c r="E97" s="1"/>
    </row>
    <row ht="12.75" customHeight="1" r="98">
      <c r="C98" s="4"/>
      <c r="D98" s="1"/>
      <c r="E98" s="1"/>
    </row>
    <row ht="12.75" customHeight="1" r="99">
      <c r="C99" s="4"/>
      <c r="D99" s="1"/>
      <c r="E99" s="1"/>
    </row>
    <row ht="12.75" customHeight="1" r="100">
      <c r="C100" s="4"/>
      <c r="D100" s="1"/>
      <c r="E100" s="1"/>
    </row>
    <row ht="12.75" customHeight="1" r="101">
      <c r="C101" s="4"/>
      <c r="D101" s="1"/>
      <c r="E101" s="1"/>
    </row>
    <row ht="12.75" customHeight="1" r="102">
      <c r="C102" s="4"/>
      <c r="D102" s="1"/>
      <c r="E102" s="1"/>
    </row>
    <row ht="12.75" customHeight="1" r="103">
      <c r="C103" s="4"/>
      <c r="D103" s="1"/>
      <c r="E103" s="1"/>
    </row>
    <row ht="12.75" customHeight="1" r="104">
      <c r="C104" s="4"/>
      <c r="D104" s="1"/>
      <c r="E104" s="1"/>
    </row>
    <row ht="12.75" customHeight="1" r="105">
      <c r="C105" s="4"/>
      <c r="D105" s="1"/>
      <c r="E105" s="1"/>
    </row>
    <row ht="12.75" customHeight="1" r="106">
      <c r="C106" s="4"/>
      <c r="D106" s="1"/>
      <c r="E106" s="1"/>
    </row>
    <row ht="12.75" customHeight="1" r="107">
      <c r="C107" s="4"/>
      <c r="D107" s="1"/>
      <c r="E107" s="1"/>
    </row>
    <row ht="12.75" customHeight="1" r="108">
      <c r="C108" s="4"/>
      <c r="D108" s="1"/>
      <c r="E108" s="1"/>
    </row>
    <row ht="12.75" customHeight="1" r="109">
      <c r="C109" s="4"/>
      <c r="D109" s="1"/>
      <c r="E109" s="1"/>
    </row>
    <row ht="12.75" customHeight="1" r="110">
      <c r="C110" s="4"/>
      <c r="D110" s="1"/>
      <c r="E110" s="1"/>
    </row>
    <row ht="12.75" customHeight="1" r="111">
      <c r="C111" s="4"/>
      <c r="D111" s="1"/>
      <c r="E111" s="1"/>
    </row>
    <row ht="12.75" customHeight="1" r="112">
      <c r="C112" s="4"/>
      <c r="D112" s="1"/>
      <c r="E112" s="1"/>
    </row>
    <row ht="12.75" customHeight="1" r="113">
      <c r="C113" s="4"/>
      <c r="D113" s="1"/>
      <c r="E113" s="1"/>
    </row>
    <row ht="12.75" customHeight="1" r="114">
      <c r="C114" s="4"/>
      <c r="D114" s="1"/>
      <c r="E114" s="1"/>
    </row>
    <row ht="12.75" customHeight="1" r="115">
      <c r="C115" s="4"/>
      <c r="D115" s="1"/>
      <c r="E115" s="1"/>
    </row>
    <row ht="12.75" customHeight="1" r="116">
      <c r="C116" s="4"/>
      <c r="D116" s="1"/>
      <c r="E116" s="1"/>
    </row>
    <row ht="12.75" customHeight="1" r="117">
      <c r="C117" s="4"/>
      <c r="D117" s="1"/>
      <c r="E117" s="1"/>
    </row>
    <row ht="12.75" customHeight="1" r="118">
      <c r="C118" s="4"/>
      <c r="D118" s="1"/>
      <c r="E118" s="1"/>
    </row>
    <row ht="12.75" customHeight="1" r="119">
      <c r="C119" s="4"/>
      <c r="D119" s="1"/>
      <c r="E119" s="1"/>
    </row>
    <row ht="12.75" customHeight="1" r="120">
      <c r="C120" s="4"/>
      <c r="D120" s="1"/>
      <c r="E120" s="1"/>
    </row>
    <row ht="12.75" customHeight="1" r="121">
      <c r="C121" s="4"/>
      <c r="D121" s="1"/>
      <c r="E121" s="1"/>
    </row>
    <row ht="12.75" customHeight="1" r="122">
      <c r="C122" s="4"/>
      <c r="D122" s="1"/>
      <c r="E122" s="1"/>
    </row>
    <row ht="12.75" customHeight="1" r="123">
      <c r="C123" s="4"/>
      <c r="D123" s="1"/>
      <c r="E123" s="1"/>
    </row>
    <row ht="12.75" customHeight="1" r="124">
      <c r="C124" s="4"/>
      <c r="D124" s="1"/>
      <c r="E124" s="1"/>
    </row>
    <row ht="12.75" customHeight="1" r="125">
      <c r="C125" s="4"/>
      <c r="D125" s="1"/>
      <c r="E125" s="1"/>
    </row>
    <row ht="12.75" customHeight="1" r="126">
      <c r="C126" s="4"/>
      <c r="D126" s="1"/>
      <c r="E126" s="1"/>
    </row>
    <row ht="12.75" customHeight="1" r="127">
      <c r="C127" s="4"/>
      <c r="D127" s="1"/>
      <c r="E127" s="1"/>
    </row>
    <row ht="12.75" customHeight="1" r="128">
      <c r="C128" s="4"/>
      <c r="D128" s="1"/>
      <c r="E128" s="1"/>
    </row>
    <row ht="12.75" customHeight="1" r="129">
      <c r="C129" s="4"/>
      <c r="D129" s="1"/>
      <c r="E129" s="1"/>
    </row>
    <row ht="12.75" customHeight="1" r="130">
      <c r="C130" s="4"/>
      <c r="D130" s="1"/>
      <c r="E130" s="1"/>
    </row>
    <row ht="12.75" customHeight="1" r="131">
      <c r="C131" s="4"/>
      <c r="D131" s="1"/>
      <c r="E131" s="1"/>
    </row>
    <row ht="12.75" customHeight="1" r="132">
      <c r="C132" s="4"/>
      <c r="D132" s="1"/>
      <c r="E132" s="1"/>
    </row>
    <row ht="12.75" customHeight="1" r="133">
      <c r="C133" s="4"/>
      <c r="D133" s="1"/>
      <c r="E133" s="1"/>
    </row>
    <row ht="12.75" customHeight="1" r="134">
      <c r="C134" s="4"/>
      <c r="D134" s="1"/>
      <c r="E134" s="1"/>
    </row>
    <row ht="12.75" customHeight="1" r="135">
      <c r="C135" s="4"/>
      <c r="D135" s="1"/>
      <c r="E135" s="1"/>
    </row>
    <row ht="12.75" customHeight="1" r="136">
      <c r="C136" s="4"/>
      <c r="D136" s="1"/>
      <c r="E136" s="1"/>
    </row>
    <row ht="12.75" customHeight="1" r="137">
      <c r="C137" s="4"/>
      <c r="D137" s="1"/>
      <c r="E137" s="1"/>
    </row>
    <row ht="12.75" customHeight="1" r="138">
      <c r="C138" s="4"/>
      <c r="D138" s="1"/>
      <c r="E138" s="1"/>
    </row>
    <row ht="12.75" customHeight="1" r="139">
      <c r="C139" s="4"/>
      <c r="D139" s="1"/>
      <c r="E139" s="1"/>
    </row>
    <row ht="12.75" customHeight="1" r="140">
      <c r="C140" s="4"/>
      <c r="D140" s="1"/>
      <c r="E140" s="1"/>
    </row>
    <row ht="12.75" customHeight="1" r="141"/>
    <row ht="12.75" customHeight="1" r="142"/>
    <row ht="12.75" customHeight="1" r="143"/>
    <row ht="12.75" customHeight="1" r="144"/>
    <row ht="12.75" customHeight="1" r="145"/>
    <row ht="12.75" customHeight="1" r="146"/>
    <row ht="12.75" customHeight="1" r="147"/>
    <row ht="12.75" customHeight="1" r="148"/>
    <row ht="12.75" customHeight="1" r="149"/>
    <row ht="12.75" customHeight="1" r="150"/>
    <row ht="12.75" customHeight="1" r="151"/>
    <row ht="12.75" customHeight="1" r="152"/>
    <row ht="12.75" customHeight="1" r="153"/>
    <row ht="12.75" customHeight="1" r="154"/>
    <row ht="12.75" customHeight="1" r="155"/>
    <row ht="12.75" customHeight="1" r="156"/>
    <row ht="12.75" customHeight="1" r="157"/>
    <row ht="12.75" customHeight="1" r="158"/>
    <row ht="12.75" customHeight="1" r="159"/>
    <row ht="12.75" customHeight="1" r="160"/>
    <row ht="12.75" customHeight="1" r="161"/>
    <row ht="12.75" customHeight="1" r="162"/>
    <row ht="12.75" customHeight="1" r="163"/>
    <row ht="12.75" customHeight="1" r="164"/>
    <row ht="12.75" customHeight="1" r="165"/>
    <row ht="12.75" customHeight="1" r="166"/>
    <row ht="12.75" customHeight="1" r="167"/>
    <row ht="12.75" customHeight="1" r="168"/>
    <row ht="12.75" customHeight="1" r="169"/>
    <row ht="12.75" customHeight="1" r="170"/>
    <row ht="12.75" customHeight="1" r="171"/>
    <row ht="12.75" customHeight="1" r="172"/>
    <row ht="12.75" customHeight="1" r="173"/>
    <row ht="12.75" customHeight="1" r="174"/>
    <row ht="12.75" customHeight="1" r="175"/>
    <row ht="12.75" customHeight="1" r="176"/>
    <row ht="12.75" customHeight="1" r="177"/>
    <row ht="12.75" customHeight="1" r="178"/>
    <row ht="12.75" customHeight="1" r="179"/>
    <row ht="12.75" customHeight="1" r="180"/>
    <row ht="12.75" customHeight="1" r="181"/>
    <row ht="12.75" customHeight="1" r="182"/>
    <row ht="12.75" customHeight="1" r="183"/>
    <row ht="12.75" customHeight="1" r="184"/>
    <row ht="12.75" customHeight="1" r="185"/>
    <row ht="12.75" customHeight="1" r="186"/>
    <row ht="12.75" customHeight="1" r="187"/>
    <row ht="12.75" customHeight="1" r="188"/>
    <row ht="12.75" customHeight="1" r="189"/>
    <row ht="12.75" customHeight="1" r="190"/>
    <row ht="12.75" customHeight="1" r="191"/>
    <row ht="12.75" customHeight="1" r="192"/>
    <row ht="12.75" customHeight="1" r="193"/>
    <row ht="12.75" customHeight="1" r="194"/>
    <row ht="12.75" customHeight="1" r="195"/>
    <row ht="12.75" customHeight="1" r="196"/>
    <row ht="12.75" customHeight="1" r="197"/>
    <row ht="12.75" customHeight="1" r="198"/>
    <row ht="12.75" customHeight="1" r="199"/>
    <row ht="12.75" customHeight="1" r="200"/>
    <row ht="12.75" customHeight="1" r="201"/>
    <row ht="12.75" customHeight="1" r="202"/>
    <row ht="12.75" customHeight="1" r="203"/>
    <row ht="12.75" customHeight="1" r="204"/>
    <row ht="12.75" customHeight="1" r="205"/>
    <row ht="12.75" customHeight="1" r="206"/>
    <row ht="12.75" customHeight="1" r="207"/>
    <row ht="12.75" customHeight="1" r="208"/>
    <row ht="12.75" customHeight="1" r="209"/>
    <row ht="12.75" customHeight="1" r="210"/>
    <row ht="12.75" customHeight="1" r="211"/>
    <row ht="12.75" customHeight="1" r="212"/>
    <row ht="12.75" customHeight="1" r="213"/>
    <row ht="12.75" customHeight="1" r="214"/>
    <row ht="12.75" customHeight="1" r="215"/>
    <row ht="12.75" customHeight="1" r="216"/>
    <row ht="12.75" customHeight="1" r="217"/>
    <row ht="12.75" customHeight="1" r="218"/>
    <row ht="12.75" customHeight="1" r="219"/>
    <row ht="12.75" customHeight="1" r="220"/>
    <row ht="12.75" customHeight="1" r="221"/>
    <row ht="12.75" customHeight="1" r="222"/>
    <row ht="12.75" customHeight="1" r="223"/>
    <row ht="12.75" customHeight="1" r="224"/>
    <row ht="12.75" customHeight="1" r="225"/>
    <row ht="12.75" customHeight="1" r="226"/>
    <row ht="12.75" customHeight="1" r="227"/>
    <row ht="12.75" customHeight="1" r="228"/>
    <row ht="12.75" customHeight="1" r="229"/>
    <row ht="12.75" customHeight="1" r="230"/>
    <row ht="12.75" customHeight="1" r="231"/>
    <row ht="12.75" customHeight="1" r="232"/>
    <row ht="12.75" customHeight="1" r="233"/>
    <row ht="12.75" customHeight="1" r="234"/>
    <row ht="12.75" customHeight="1" r="235"/>
    <row ht="12.75" customHeight="1" r="236"/>
    <row ht="12.75" customHeight="1" r="237"/>
    <row ht="12.75" customHeight="1" r="238"/>
    <row ht="12.75" customHeight="1" r="239"/>
    <row ht="12.75" customHeight="1" r="240"/>
    <row ht="12.75" customHeight="1" r="241"/>
    <row ht="12.75" customHeight="1" r="242"/>
    <row ht="12.75" customHeight="1" r="243"/>
    <row ht="12.75" customHeight="1" r="244"/>
    <row ht="12.75" customHeight="1" r="245"/>
    <row ht="12.75" customHeight="1" r="246"/>
    <row ht="12.75" customHeight="1" r="247"/>
    <row ht="12.75" customHeight="1" r="248"/>
    <row ht="12.75" customHeight="1" r="249"/>
    <row ht="12.75" customHeight="1" r="250"/>
    <row ht="12.75" customHeight="1" r="251"/>
    <row ht="12.75" customHeight="1" r="252"/>
    <row ht="12.75" customHeight="1" r="253"/>
    <row ht="12.75" customHeight="1" r="254"/>
    <row ht="12.75" customHeight="1" r="255"/>
    <row ht="12.75" customHeight="1" r="256"/>
    <row ht="12.75" customHeight="1" r="257"/>
    <row ht="12.75" customHeight="1" r="258"/>
    <row ht="12.75" customHeight="1" r="259"/>
    <row ht="12.75" customHeight="1" r="260"/>
    <row ht="12.75" customHeight="1" r="261"/>
    <row ht="12.75" customHeight="1" r="262"/>
    <row ht="12.75" customHeight="1" r="263"/>
    <row ht="12.75" customHeight="1" r="264"/>
    <row ht="12.75" customHeight="1" r="265"/>
    <row ht="12.75" customHeight="1" r="266"/>
    <row ht="12.75" customHeight="1" r="267"/>
    <row ht="12.75" customHeight="1" r="268"/>
    <row ht="12.75" customHeight="1" r="269"/>
    <row ht="12.75" customHeight="1" r="270"/>
    <row ht="12.75" customHeight="1" r="271"/>
    <row ht="12.75" customHeight="1" r="272"/>
    <row ht="12.75" customHeight="1" r="273"/>
    <row ht="12.75" customHeight="1" r="274"/>
    <row ht="12.75" customHeight="1" r="275"/>
    <row ht="12.75" customHeight="1" r="276"/>
    <row ht="12.75" customHeight="1" r="277"/>
    <row ht="12.75" customHeight="1" r="278"/>
    <row ht="12.75" customHeight="1" r="279"/>
    <row ht="12.75" customHeight="1" r="280"/>
    <row ht="12.75" customHeight="1" r="281"/>
    <row ht="12.75" customHeight="1" r="282"/>
    <row ht="12.75" customHeight="1" r="283"/>
    <row ht="12.75" customHeight="1" r="284"/>
    <row ht="12.75" customHeight="1" r="285"/>
    <row ht="12.75" customHeight="1" r="286"/>
    <row ht="12.75" customHeight="1" r="287"/>
    <row ht="12.75" customHeight="1" r="288"/>
    <row ht="12.75" customHeight="1" r="289"/>
    <row ht="12.75" customHeight="1" r="290"/>
    <row ht="12.75" customHeight="1" r="291"/>
    <row ht="12.75" customHeight="1" r="292"/>
    <row ht="12.75" customHeight="1" r="293"/>
    <row ht="12.75" customHeight="1" r="294"/>
    <row ht="12.75" customHeight="1" r="295"/>
    <row ht="12.75" customHeight="1" r="296"/>
    <row ht="12.75" customHeight="1" r="297"/>
    <row ht="12.75" customHeight="1" r="298"/>
    <row ht="12.75" customHeight="1" r="299"/>
    <row ht="12.75" customHeight="1" r="300"/>
    <row ht="12.75" customHeight="1" r="301"/>
    <row ht="12.75" customHeight="1" r="302"/>
    <row ht="12.75" customHeight="1" r="303"/>
    <row ht="12.75" customHeight="1" r="304"/>
    <row ht="12.75" customHeight="1" r="305"/>
    <row ht="12.75" customHeight="1" r="306"/>
    <row ht="12.75" customHeight="1" r="307"/>
    <row ht="12.75" customHeight="1" r="308"/>
    <row ht="12.75" customHeight="1" r="309"/>
    <row ht="12.75" customHeight="1" r="310"/>
    <row ht="12.75" customHeight="1" r="311"/>
    <row ht="12.75" customHeight="1" r="312"/>
    <row ht="12.75" customHeight="1" r="313"/>
    <row ht="12.75" customHeight="1" r="314"/>
    <row ht="12.75" customHeight="1" r="315"/>
    <row ht="12.75" customHeight="1" r="316"/>
    <row ht="12.75" customHeight="1" r="317"/>
    <row ht="12.75" customHeight="1" r="318"/>
    <row ht="12.75" customHeight="1" r="319"/>
    <row ht="12.75" customHeight="1" r="320"/>
    <row ht="12.75" customHeight="1" r="321"/>
    <row ht="12.75" customHeight="1" r="322"/>
    <row ht="12.75" customHeight="1" r="323"/>
    <row ht="12.75" customHeight="1" r="324"/>
    <row ht="12.75" customHeight="1" r="325"/>
    <row ht="12.75" customHeight="1" r="326"/>
    <row ht="12.75" customHeight="1" r="327"/>
    <row ht="12.75" customHeight="1" r="328"/>
    <row ht="12.75" customHeight="1" r="329"/>
    <row ht="12.75" customHeight="1" r="330"/>
    <row ht="12.75" customHeight="1" r="331"/>
    <row ht="12.75" customHeight="1" r="332"/>
    <row ht="12.75" customHeight="1" r="333"/>
    <row ht="12.75" customHeight="1" r="334"/>
    <row ht="12.75" customHeight="1" r="335"/>
    <row ht="12.75" customHeight="1" r="336"/>
    <row ht="12.75" customHeight="1" r="337"/>
    <row ht="12.75" customHeight="1" r="338"/>
    <row ht="12.75" customHeight="1" r="339"/>
    <row ht="12.75" customHeight="1" r="340"/>
    <row ht="12.75" customHeight="1" r="341"/>
    <row ht="12.75" customHeight="1" r="342"/>
    <row ht="12.75" customHeight="1" r="343"/>
    <row ht="12.75" customHeight="1" r="344"/>
    <row ht="12.75" customHeight="1" r="345"/>
    <row ht="12.75" customHeight="1" r="346"/>
    <row ht="12.75" customHeight="1" r="347"/>
    <row ht="12.75" customHeight="1" r="348"/>
    <row ht="12.75" customHeight="1" r="349"/>
    <row ht="12.75" customHeight="1" r="350"/>
    <row ht="12.75" customHeight="1" r="351"/>
    <row ht="12.75" customHeight="1" r="352"/>
    <row ht="12.75" customHeight="1" r="353"/>
    <row ht="12.75" customHeight="1" r="354"/>
    <row ht="12.75" customHeight="1" r="355"/>
    <row ht="12.75" customHeight="1" r="356"/>
    <row ht="12.75" customHeight="1" r="357"/>
    <row ht="12.75" customHeight="1" r="358"/>
    <row ht="12.75" customHeight="1" r="359"/>
    <row ht="12.75" customHeight="1" r="360"/>
    <row ht="12.75" customHeight="1" r="361"/>
    <row ht="12.75" customHeight="1" r="362"/>
    <row ht="12.75" customHeight="1" r="363"/>
    <row ht="12.75" customHeight="1" r="364"/>
    <row ht="12.75" customHeight="1" r="365"/>
    <row ht="12.75" customHeight="1" r="366"/>
    <row ht="12.75" customHeight="1" r="367"/>
    <row ht="12.75" customHeight="1" r="368"/>
    <row ht="12.75" customHeight="1" r="369"/>
    <row ht="12.75" customHeight="1" r="370"/>
    <row ht="12.75" customHeight="1" r="371"/>
    <row ht="12.75" customHeight="1" r="372"/>
    <row ht="12.75" customHeight="1" r="373"/>
    <row ht="12.75" customHeight="1" r="374"/>
    <row ht="12.75" customHeight="1" r="375"/>
    <row ht="12.75" customHeight="1" r="376"/>
    <row ht="12.75" customHeight="1" r="377"/>
    <row ht="12.75" customHeight="1" r="378"/>
    <row ht="12.75" customHeight="1" r="379"/>
    <row ht="12.75" customHeight="1" r="380"/>
    <row ht="12.75" customHeight="1" r="381"/>
    <row ht="12.75" customHeight="1" r="382"/>
    <row ht="12.75" customHeight="1" r="383"/>
    <row ht="12.75" customHeight="1" r="384"/>
    <row ht="12.75" customHeight="1" r="385"/>
    <row ht="12.75" customHeight="1" r="386"/>
    <row ht="12.75" customHeight="1" r="387"/>
    <row ht="12.75" customHeight="1" r="388"/>
    <row ht="12.75" customHeight="1" r="389"/>
    <row ht="12.75" customHeight="1" r="390"/>
    <row ht="12.75" customHeight="1" r="391"/>
    <row ht="12.75" customHeight="1" r="392"/>
    <row ht="12.75" customHeight="1" r="393"/>
    <row ht="12.75" customHeight="1" r="394"/>
    <row ht="12.75" customHeight="1" r="395"/>
    <row ht="12.75" customHeight="1" r="396"/>
    <row ht="12.75" customHeight="1" r="397"/>
    <row ht="12.75" customHeight="1" r="398"/>
    <row ht="12.75" customHeight="1" r="399"/>
    <row ht="12.75" customHeight="1" r="400"/>
    <row ht="12.75" customHeight="1" r="401"/>
    <row ht="12.75" customHeight="1" r="402"/>
    <row ht="12.75" customHeight="1" r="403"/>
    <row ht="12.75" customHeight="1" r="404"/>
    <row ht="12.75" customHeight="1" r="405"/>
    <row ht="12.75" customHeight="1" r="406"/>
    <row ht="12.75" customHeight="1" r="407"/>
    <row ht="12.75" customHeight="1" r="408"/>
    <row ht="12.75" customHeight="1" r="409"/>
    <row ht="12.75" customHeight="1" r="410"/>
    <row ht="12.75" customHeight="1" r="411"/>
    <row ht="12.75" customHeight="1" r="412"/>
    <row ht="12.75" customHeight="1" r="413"/>
    <row ht="12.75" customHeight="1" r="414"/>
    <row ht="12.75" customHeight="1" r="415"/>
    <row ht="12.75" customHeight="1" r="416"/>
    <row ht="12.75" customHeight="1" r="417"/>
    <row ht="12.75" customHeight="1" r="418"/>
    <row ht="12.75" customHeight="1" r="419"/>
    <row ht="12.75" customHeight="1" r="420"/>
    <row ht="12.75" customHeight="1" r="421"/>
    <row ht="12.75" customHeight="1" r="422"/>
    <row ht="12.75" customHeight="1" r="423"/>
    <row ht="12.75" customHeight="1" r="424"/>
    <row ht="12.75" customHeight="1" r="425"/>
    <row ht="12.75" customHeight="1" r="426"/>
    <row ht="12.75" customHeight="1" r="427"/>
    <row ht="12.75" customHeight="1" r="428"/>
    <row ht="12.75" customHeight="1" r="429"/>
    <row ht="12.75" customHeight="1" r="430"/>
    <row ht="12.75" customHeight="1" r="431"/>
    <row ht="12.75" customHeight="1" r="432"/>
    <row ht="12.75" customHeight="1" r="433"/>
    <row ht="12.75" customHeight="1" r="434"/>
    <row ht="12.75" customHeight="1" r="435"/>
    <row ht="12.75" customHeight="1" r="436"/>
    <row ht="12.75" customHeight="1" r="437"/>
    <row ht="12.75" customHeight="1" r="438"/>
    <row ht="12.75" customHeight="1" r="439"/>
    <row ht="12.75" customHeight="1" r="440"/>
    <row ht="12.75" customHeight="1" r="441"/>
    <row ht="12.75" customHeight="1" r="442"/>
    <row ht="12.75" customHeight="1" r="443"/>
    <row ht="12.75" customHeight="1" r="444"/>
    <row ht="12.75" customHeight="1" r="445"/>
    <row ht="12.75" customHeight="1" r="446"/>
    <row ht="12.75" customHeight="1" r="447"/>
    <row ht="12.75" customHeight="1" r="448"/>
    <row ht="12.75" customHeight="1" r="449"/>
    <row ht="12.75" customHeight="1" r="450"/>
    <row ht="12.75" customHeight="1" r="451"/>
    <row ht="12.75" customHeight="1" r="452"/>
    <row ht="12.75" customHeight="1" r="453"/>
    <row ht="12.75" customHeight="1" r="454"/>
    <row ht="12.75" customHeight="1" r="455"/>
    <row ht="12.75" customHeight="1" r="456"/>
    <row ht="12.75" customHeight="1" r="457"/>
    <row ht="12.75" customHeight="1" r="458"/>
    <row ht="12.75" customHeight="1" r="459"/>
    <row ht="12.75" customHeight="1" r="460"/>
    <row ht="12.75" customHeight="1" r="461"/>
    <row ht="12.75" customHeight="1" r="462"/>
    <row ht="12.75" customHeight="1" r="463"/>
    <row ht="12.75" customHeight="1" r="464"/>
    <row ht="12.75" customHeight="1" r="465"/>
    <row ht="12.75" customHeight="1" r="466"/>
    <row ht="12.75" customHeight="1" r="467"/>
    <row ht="12.75" customHeight="1" r="468"/>
    <row ht="12.75" customHeight="1" r="469"/>
    <row ht="12.75" customHeight="1" r="470"/>
    <row ht="12.75" customHeight="1" r="471"/>
    <row ht="12.75" customHeight="1" r="472"/>
    <row ht="12.75" customHeight="1" r="473"/>
    <row ht="12.75" customHeight="1" r="474"/>
    <row ht="12.75" customHeight="1" r="475"/>
    <row ht="12.75" customHeight="1" r="476"/>
    <row ht="12.75" customHeight="1" r="477"/>
    <row ht="12.75" customHeight="1" r="478"/>
    <row ht="12.75" customHeight="1" r="479"/>
    <row ht="12.75" customHeight="1" r="480"/>
    <row ht="12.75" customHeight="1" r="481"/>
    <row ht="12.75" customHeight="1" r="482"/>
    <row ht="12.75" customHeight="1" r="483"/>
    <row ht="12.75" customHeight="1" r="484"/>
    <row ht="12.75" customHeight="1" r="485"/>
    <row ht="12.75" customHeight="1" r="486"/>
    <row ht="12.75" customHeight="1" r="487"/>
    <row ht="12.75" customHeight="1" r="488"/>
    <row ht="12.75" customHeight="1" r="489"/>
    <row ht="12.75" customHeight="1" r="490"/>
    <row ht="12.75" customHeight="1" r="491"/>
    <row ht="12.75" customHeight="1" r="492"/>
    <row ht="12.75" customHeight="1" r="493"/>
    <row ht="12.75" customHeight="1" r="494"/>
    <row ht="12.75" customHeight="1" r="495"/>
    <row ht="12.75" customHeight="1" r="496"/>
    <row ht="12.75" customHeight="1" r="497"/>
    <row ht="12.75" customHeight="1" r="498"/>
    <row ht="12.75" customHeight="1" r="499"/>
    <row ht="12.75" customHeight="1" r="500"/>
    <row ht="12.75" customHeight="1" r="501"/>
    <row ht="12.75" customHeight="1" r="502"/>
    <row ht="12.75" customHeight="1" r="503"/>
    <row ht="12.75" customHeight="1" r="504"/>
    <row ht="12.75" customHeight="1" r="505"/>
    <row ht="12.75" customHeight="1" r="506"/>
    <row ht="12.75" customHeight="1" r="507"/>
    <row ht="12.75" customHeight="1" r="508"/>
    <row ht="12.75" customHeight="1" r="509"/>
    <row ht="12.75" customHeight="1" r="510"/>
    <row ht="12.75" customHeight="1" r="511"/>
    <row ht="12.75" customHeight="1" r="512"/>
    <row ht="12.75" customHeight="1" r="513"/>
    <row ht="12.75" customHeight="1" r="514"/>
    <row ht="12.75" customHeight="1" r="515"/>
    <row ht="12.75" customHeight="1" r="516"/>
    <row ht="12.75" customHeight="1" r="517"/>
    <row ht="12.75" customHeight="1" r="518"/>
    <row ht="12.75" customHeight="1" r="519"/>
    <row ht="12.75" customHeight="1" r="520"/>
    <row ht="12.75" customHeight="1" r="521"/>
    <row ht="12.75" customHeight="1" r="522"/>
    <row ht="12.75" customHeight="1" r="523"/>
    <row ht="12.75" customHeight="1" r="524"/>
    <row ht="12.75" customHeight="1" r="525"/>
    <row ht="12.75" customHeight="1" r="526"/>
    <row ht="12.75" customHeight="1" r="527"/>
    <row ht="12.75" customHeight="1" r="528"/>
    <row ht="12.75" customHeight="1" r="529"/>
    <row ht="12.75" customHeight="1" r="530"/>
    <row ht="12.75" customHeight="1" r="531"/>
    <row ht="12.75" customHeight="1" r="532"/>
    <row ht="12.75" customHeight="1" r="533">
      <c r="C533" s="34"/>
    </row>
    <row ht="12.75" customHeight="1" r="534">
      <c r="C534" s="34"/>
    </row>
    <row ht="12.75" customHeight="1" r="535">
      <c r="C535" s="34"/>
    </row>
    <row ht="12.75" customHeight="1" r="536">
      <c r="C536" s="34"/>
    </row>
    <row ht="12.75" customHeight="1" r="537">
      <c r="C537" s="34"/>
    </row>
    <row ht="12.75" customHeight="1" r="538">
      <c r="C538" s="34"/>
    </row>
    <row ht="12.75" customHeight="1" r="539">
      <c r="C539" s="34"/>
    </row>
    <row ht="12.75" customHeight="1" r="540">
      <c r="C540" s="34"/>
    </row>
    <row ht="12.75" customHeight="1" r="541">
      <c r="C541" s="34"/>
    </row>
    <row ht="12.75" customHeight="1" r="542">
      <c r="C542" s="34"/>
    </row>
    <row ht="12.75" customHeight="1" r="543">
      <c r="C543" s="34"/>
    </row>
    <row ht="12.75" customHeight="1" r="544">
      <c r="C544" s="34"/>
    </row>
    <row ht="12.75" customHeight="1" r="545">
      <c r="C545" s="34"/>
    </row>
    <row ht="12.75" customHeight="1" r="546">
      <c r="C546" s="34"/>
    </row>
    <row ht="12.75" customHeight="1" r="547">
      <c r="C547" s="34"/>
    </row>
    <row ht="12.75" customHeight="1" r="548">
      <c r="C548" s="34"/>
    </row>
    <row ht="12.75" customHeight="1" r="549">
      <c r="C549" s="34"/>
    </row>
    <row ht="12.75" customHeight="1" r="550">
      <c r="C550" s="34"/>
    </row>
    <row ht="12.75" customHeight="1" r="551">
      <c r="C551" s="34"/>
    </row>
    <row ht="12.75" customHeight="1" r="552">
      <c r="C552" s="34"/>
    </row>
    <row ht="12.75" customHeight="1" r="553">
      <c r="C553" s="34"/>
    </row>
    <row ht="12.75" customHeight="1" r="554">
      <c r="C554" s="34"/>
    </row>
    <row ht="12.75" customHeight="1" r="555">
      <c r="C555" s="34"/>
    </row>
    <row ht="12.75" customHeight="1" r="556">
      <c r="C556" s="34"/>
    </row>
    <row ht="12.75" customHeight="1" r="557">
      <c r="C557" s="34"/>
    </row>
    <row ht="12.75" customHeight="1" r="558">
      <c r="C558" s="34"/>
    </row>
    <row ht="12.75" customHeight="1" r="559">
      <c r="C559" s="34"/>
    </row>
    <row ht="12.75" customHeight="1" r="560">
      <c r="C560" s="34"/>
    </row>
    <row ht="12.75" customHeight="1" r="561">
      <c r="C561" s="34"/>
    </row>
    <row ht="12.75" customHeight="1" r="562">
      <c r="C562" s="34"/>
    </row>
    <row ht="12.75" customHeight="1" r="563">
      <c r="C563" s="34"/>
    </row>
    <row ht="12.75" customHeight="1" r="564">
      <c r="C564" s="34"/>
    </row>
    <row ht="12.75" customHeight="1" r="565">
      <c r="C565" s="34"/>
    </row>
    <row ht="12.75" customHeight="1" r="566">
      <c r="C566" s="34"/>
    </row>
    <row ht="12.75" customHeight="1" r="567">
      <c r="C567" s="34"/>
    </row>
    <row ht="12.75" customHeight="1" r="568">
      <c r="C568" s="34"/>
    </row>
    <row ht="12.75" customHeight="1" r="569">
      <c r="C569" s="34"/>
    </row>
    <row ht="12.75" customHeight="1" r="570">
      <c r="C570" s="34"/>
    </row>
    <row ht="12.75" customHeight="1" r="571">
      <c r="C571" s="34"/>
    </row>
    <row ht="12.75" customHeight="1" r="572">
      <c r="C572" s="34"/>
    </row>
    <row ht="12.75" customHeight="1" r="573">
      <c r="C573" s="34"/>
    </row>
    <row ht="12.75" customHeight="1" r="574">
      <c r="C574" s="34"/>
    </row>
    <row ht="12.75" customHeight="1" r="575">
      <c r="C575" s="34"/>
    </row>
    <row ht="12.75" customHeight="1" r="576">
      <c r="C576" s="34"/>
    </row>
    <row ht="12.75" customHeight="1" r="577">
      <c r="C577" s="34"/>
    </row>
    <row ht="12.75" customHeight="1" r="578">
      <c r="C578" s="34"/>
    </row>
    <row ht="12.75" customHeight="1" r="579">
      <c r="C579" s="34"/>
    </row>
    <row ht="12.75" customHeight="1" r="580">
      <c r="C580" s="34"/>
    </row>
    <row ht="12.75" customHeight="1" r="581">
      <c r="C581" s="34"/>
    </row>
    <row ht="12.75" customHeight="1" r="582">
      <c r="C582" s="34"/>
    </row>
    <row ht="12.75" customHeight="1" r="583">
      <c r="C583" s="34"/>
    </row>
    <row ht="12.75" customHeight="1" r="584">
      <c r="C584" s="34"/>
    </row>
    <row ht="12.75" customHeight="1" r="585">
      <c r="C585" s="34"/>
    </row>
    <row ht="12.75" customHeight="1" r="586">
      <c r="C586" s="34"/>
    </row>
    <row ht="12.75" customHeight="1" r="587">
      <c r="C587" s="34"/>
    </row>
    <row ht="12.75" customHeight="1" r="588">
      <c r="C588" s="34"/>
    </row>
    <row ht="12.75" customHeight="1" r="589">
      <c r="C589" s="34"/>
    </row>
    <row ht="12.75" customHeight="1" r="590">
      <c r="C590" s="34"/>
    </row>
    <row ht="12.75" customHeight="1" r="591">
      <c r="C591" s="34"/>
    </row>
    <row ht="12.75" customHeight="1" r="592">
      <c r="C592" s="34"/>
    </row>
    <row ht="12.75" customHeight="1" r="593">
      <c r="C593" s="34"/>
    </row>
    <row ht="12.75" customHeight="1" r="594">
      <c r="C594" s="34"/>
    </row>
    <row ht="12.75" customHeight="1" r="595">
      <c r="C595" s="34"/>
    </row>
    <row ht="12.75" customHeight="1" r="596">
      <c r="C596" s="34"/>
    </row>
    <row ht="12.75" customHeight="1" r="597">
      <c r="C597" s="34"/>
    </row>
    <row ht="12.75" customHeight="1" r="598">
      <c r="C598" s="34"/>
    </row>
    <row ht="12.75" customHeight="1" r="599">
      <c r="C599" s="34"/>
    </row>
    <row ht="12.75" customHeight="1" r="600">
      <c r="C600" s="34"/>
    </row>
    <row ht="12.75" customHeight="1" r="601">
      <c r="C601" s="34"/>
    </row>
    <row ht="12.75" customHeight="1" r="602">
      <c r="C602" s="34"/>
    </row>
    <row ht="12.75" customHeight="1" r="603">
      <c r="C603" s="34"/>
    </row>
    <row ht="12.75" customHeight="1" r="604">
      <c r="C604" s="34"/>
    </row>
    <row ht="12.75" customHeight="1" r="605">
      <c r="C605" s="34"/>
    </row>
    <row ht="12.75" customHeight="1" r="606">
      <c r="C606" s="34"/>
    </row>
    <row ht="12.75" customHeight="1" r="607">
      <c r="C607" s="34"/>
    </row>
    <row ht="12.75" customHeight="1" r="608">
      <c r="C608" s="34"/>
    </row>
    <row ht="12.75" customHeight="1" r="609">
      <c r="C609" s="34"/>
    </row>
    <row ht="12.75" customHeight="1" r="610">
      <c r="C610" s="34"/>
    </row>
    <row ht="12.75" customHeight="1" r="611">
      <c r="C611" s="34"/>
    </row>
    <row ht="12.75" customHeight="1" r="612">
      <c r="C612" s="34"/>
    </row>
    <row ht="12.75" customHeight="1" r="613">
      <c r="C613" s="34"/>
    </row>
    <row ht="12.75" customHeight="1" r="614">
      <c r="C614" s="34"/>
    </row>
    <row ht="12.75" customHeight="1" r="615">
      <c r="C615" s="34"/>
    </row>
    <row ht="12.75" customHeight="1" r="616">
      <c r="C616" s="34"/>
    </row>
    <row ht="12.75" customHeight="1" r="617">
      <c r="C617" s="34"/>
    </row>
    <row ht="12.75" customHeight="1" r="618">
      <c r="C618" s="34"/>
    </row>
    <row ht="12.75" customHeight="1" r="619">
      <c r="C619" s="34"/>
    </row>
    <row ht="12.75" customHeight="1" r="620">
      <c r="C620" s="34"/>
    </row>
    <row ht="12.75" customHeight="1" r="621">
      <c r="C621" s="34"/>
    </row>
    <row ht="12.75" customHeight="1" r="622">
      <c r="C622" s="34"/>
    </row>
    <row ht="12.75" customHeight="1" r="623">
      <c r="C623" s="34"/>
    </row>
    <row ht="12.75" customHeight="1" r="624">
      <c r="C624" s="34"/>
    </row>
    <row ht="12.75" customHeight="1" r="625">
      <c r="C625" s="34"/>
    </row>
    <row ht="12.75" customHeight="1" r="626">
      <c r="C626" s="34"/>
    </row>
    <row ht="12.75" customHeight="1" r="627">
      <c r="C627" s="34"/>
    </row>
    <row ht="12.75" customHeight="1" r="628">
      <c r="C628" s="34"/>
    </row>
    <row ht="12.75" customHeight="1" r="629">
      <c r="C629" s="34"/>
    </row>
    <row ht="12.75" customHeight="1" r="630">
      <c r="C630" s="34"/>
    </row>
    <row ht="12.75" customHeight="1" r="631">
      <c r="C631" s="34"/>
    </row>
    <row ht="12.75" customHeight="1" r="632">
      <c r="C632" s="34"/>
    </row>
    <row ht="12.75" customHeight="1" r="633">
      <c r="C633" s="34"/>
    </row>
    <row ht="12.75" customHeight="1" r="634">
      <c r="C634" s="34"/>
    </row>
    <row ht="12.75" customHeight="1" r="635">
      <c r="C635" s="34"/>
    </row>
    <row ht="12.75" customHeight="1" r="636">
      <c r="C636" s="34"/>
    </row>
    <row ht="12.75" customHeight="1" r="637">
      <c r="C637" s="34"/>
    </row>
    <row ht="12.75" customHeight="1" r="638">
      <c r="C638" s="34"/>
    </row>
    <row ht="12.75" customHeight="1" r="639">
      <c r="C639" s="34"/>
    </row>
    <row ht="12.75" customHeight="1" r="640">
      <c r="C640" s="34"/>
    </row>
    <row ht="12.75" customHeight="1" r="641">
      <c r="C641" s="34"/>
    </row>
    <row ht="12.75" customHeight="1" r="642">
      <c r="C642" s="34"/>
    </row>
    <row ht="12.75" customHeight="1" r="643">
      <c r="C643" s="34"/>
    </row>
    <row ht="12.75" customHeight="1" r="644">
      <c r="C644" s="34"/>
    </row>
    <row ht="12.75" customHeight="1" r="645">
      <c r="C645" s="34"/>
    </row>
    <row ht="12.75" customHeight="1" r="646">
      <c r="C646" s="34"/>
    </row>
    <row ht="12.75" customHeight="1" r="647">
      <c r="C647" s="34"/>
    </row>
    <row ht="12.75" customHeight="1" r="648">
      <c r="C648" s="34"/>
    </row>
    <row ht="12.75" customHeight="1" r="649">
      <c r="C649" s="34"/>
    </row>
    <row ht="12.75" customHeight="1" r="650">
      <c r="C650" s="34"/>
    </row>
    <row ht="12.75" customHeight="1" r="651">
      <c r="C651" s="34"/>
    </row>
    <row ht="12.75" customHeight="1" r="652">
      <c r="C652" s="34"/>
    </row>
    <row ht="12.75" customHeight="1" r="653">
      <c r="C653" s="34"/>
    </row>
    <row ht="12.75" customHeight="1" r="654">
      <c r="C654" s="34"/>
    </row>
    <row ht="12.75" customHeight="1" r="655">
      <c r="C655" s="34"/>
    </row>
    <row ht="12.75" customHeight="1" r="656">
      <c r="C656" s="34"/>
    </row>
    <row ht="12.75" customHeight="1" r="657">
      <c r="C657" s="34"/>
    </row>
    <row ht="12.75" customHeight="1" r="658">
      <c r="C658" s="34"/>
    </row>
    <row ht="12.75" customHeight="1" r="659">
      <c r="C659" s="34"/>
    </row>
    <row ht="12.75" customHeight="1" r="660">
      <c r="C660" s="34"/>
    </row>
    <row ht="12.75" customHeight="1" r="661">
      <c r="C661" s="34"/>
    </row>
    <row ht="12.75" customHeight="1" r="662">
      <c r="C662" s="34"/>
    </row>
    <row ht="12.75" customHeight="1" r="663">
      <c r="C663" s="34"/>
    </row>
    <row ht="12.75" customHeight="1" r="664">
      <c r="C664" s="34"/>
    </row>
    <row ht="12.75" customHeight="1" r="665">
      <c r="C665" s="34"/>
    </row>
    <row ht="12.75" customHeight="1" r="666">
      <c r="C666" s="34"/>
    </row>
    <row ht="12.75" customHeight="1" r="667">
      <c r="C667" s="34"/>
    </row>
    <row ht="12.75" customHeight="1" r="668">
      <c r="C668" s="34"/>
    </row>
    <row ht="12.75" customHeight="1" r="669">
      <c r="C669" s="34"/>
    </row>
    <row ht="12.75" customHeight="1" r="670">
      <c r="C670" s="34"/>
    </row>
    <row ht="12.75" customHeight="1" r="671">
      <c r="C671" s="34"/>
    </row>
    <row ht="12.75" customHeight="1" r="672">
      <c r="C672" s="34"/>
    </row>
    <row ht="12.75" customHeight="1" r="673">
      <c r="C673" s="34"/>
    </row>
    <row ht="12.75" customHeight="1" r="674">
      <c r="C674" s="34"/>
    </row>
    <row ht="12.75" customHeight="1" r="675">
      <c r="C675" s="34"/>
    </row>
    <row ht="12.75" customHeight="1" r="676">
      <c r="C676" s="34"/>
    </row>
    <row ht="12.75" customHeight="1" r="677">
      <c r="C677" s="34"/>
    </row>
    <row ht="12.75" customHeight="1" r="678">
      <c r="C678" s="34"/>
    </row>
    <row ht="12.75" customHeight="1" r="679">
      <c r="C679" s="34"/>
    </row>
    <row ht="12.75" customHeight="1" r="680">
      <c r="C680" s="34"/>
    </row>
    <row ht="12.75" customHeight="1" r="681">
      <c r="C681" s="34"/>
    </row>
    <row ht="12.75" customHeight="1" r="682">
      <c r="C682" s="34"/>
    </row>
    <row ht="12.75" customHeight="1" r="683">
      <c r="C683" s="34"/>
    </row>
    <row ht="12.75" customHeight="1" r="684">
      <c r="C684" s="34"/>
    </row>
    <row ht="12.75" customHeight="1" r="685">
      <c r="C685" s="34"/>
    </row>
    <row ht="12.75" customHeight="1" r="686">
      <c r="C686" s="34"/>
    </row>
    <row ht="12.75" customHeight="1" r="687">
      <c r="C687" s="34"/>
    </row>
    <row ht="12.75" customHeight="1" r="688">
      <c r="C688" s="34"/>
    </row>
    <row ht="12.75" customHeight="1" r="689">
      <c r="C689" s="34"/>
    </row>
    <row ht="12.75" customHeight="1" r="690">
      <c r="C690" s="34"/>
    </row>
    <row ht="12.75" customHeight="1" r="691">
      <c r="C691" s="34"/>
    </row>
    <row ht="12.75" customHeight="1" r="692">
      <c r="C692" s="34"/>
    </row>
    <row ht="12.75" customHeight="1" r="693">
      <c r="C693" s="34"/>
    </row>
    <row ht="12.75" customHeight="1" r="694">
      <c r="C694" s="34"/>
    </row>
    <row ht="12.75" customHeight="1" r="695">
      <c r="C695" s="34"/>
    </row>
    <row ht="12.75" customHeight="1" r="696">
      <c r="C696" s="34"/>
    </row>
    <row ht="12.75" customHeight="1" r="697">
      <c r="C697" s="34"/>
    </row>
    <row ht="12.75" customHeight="1" r="698">
      <c r="C698" s="34"/>
    </row>
    <row ht="12.75" customHeight="1" r="699">
      <c r="C699" s="34"/>
    </row>
    <row ht="12.75" customHeight="1" r="700">
      <c r="C700" s="34"/>
    </row>
    <row ht="12.75" customHeight="1" r="701">
      <c r="C701" s="34"/>
    </row>
    <row ht="12.75" customHeight="1" r="702">
      <c r="C702" s="34"/>
    </row>
    <row ht="12.75" customHeight="1" r="703">
      <c r="C703" s="34"/>
    </row>
    <row ht="12.75" customHeight="1" r="704">
      <c r="C704" s="34"/>
    </row>
    <row ht="12.75" customHeight="1" r="705">
      <c r="C705" s="34"/>
    </row>
    <row ht="12.75" customHeight="1" r="706">
      <c r="C706" s="34"/>
    </row>
    <row ht="12.75" customHeight="1" r="707">
      <c r="C707" s="34"/>
    </row>
    <row ht="12.75" customHeight="1" r="708">
      <c r="C708" s="34"/>
    </row>
    <row ht="12.75" customHeight="1" r="709">
      <c r="C709" s="34"/>
    </row>
    <row ht="12.75" customHeight="1" r="710">
      <c r="C710" s="34"/>
    </row>
    <row ht="12.75" customHeight="1" r="711">
      <c r="C711" s="34"/>
    </row>
    <row ht="12.75" customHeight="1" r="712">
      <c r="C712" s="34"/>
    </row>
    <row ht="12.75" customHeight="1" r="713">
      <c r="C713" s="34"/>
    </row>
    <row ht="12.75" customHeight="1" r="714">
      <c r="C714" s="34"/>
    </row>
    <row ht="12.75" customHeight="1" r="715">
      <c r="C715" s="34"/>
    </row>
    <row ht="12.75" customHeight="1" r="716">
      <c r="C716" s="34"/>
    </row>
    <row ht="12.75" customHeight="1" r="717">
      <c r="C717" s="34"/>
    </row>
    <row ht="12.75" customHeight="1" r="718">
      <c r="C718" s="34"/>
    </row>
    <row ht="12.75" customHeight="1" r="719">
      <c r="C719" s="34"/>
    </row>
    <row ht="12.75" customHeight="1" r="720">
      <c r="C720" s="34"/>
    </row>
    <row ht="12.75" customHeight="1" r="721">
      <c r="C721" s="34"/>
    </row>
    <row ht="12.75" customHeight="1" r="722">
      <c r="C722" s="34"/>
    </row>
    <row ht="12.75" customHeight="1" r="723">
      <c r="C723" s="34"/>
    </row>
    <row ht="12.75" customHeight="1" r="724">
      <c r="C724" s="34"/>
    </row>
    <row ht="12.75" customHeight="1" r="725">
      <c r="C725" s="34"/>
    </row>
    <row ht="12.75" customHeight="1" r="726">
      <c r="C726" s="34"/>
    </row>
    <row ht="12.75" customHeight="1" r="727">
      <c r="C727" s="34"/>
    </row>
    <row ht="12.75" customHeight="1" r="728">
      <c r="C728" s="34"/>
    </row>
    <row ht="12.75" customHeight="1" r="729">
      <c r="C729" s="34"/>
    </row>
    <row ht="12.75" customHeight="1" r="730">
      <c r="C730" s="34"/>
    </row>
    <row ht="12.75" customHeight="1" r="731">
      <c r="C731" s="34"/>
    </row>
    <row ht="12.75" customHeight="1" r="732">
      <c r="C732" s="34"/>
    </row>
    <row ht="12.75" customHeight="1" r="733">
      <c r="C733" s="34"/>
    </row>
    <row ht="12.75" customHeight="1" r="734">
      <c r="C734" s="34"/>
    </row>
    <row ht="12.75" customHeight="1" r="735">
      <c r="C735" s="34"/>
    </row>
    <row ht="12.75" customHeight="1" r="736">
      <c r="C736" s="34"/>
    </row>
    <row ht="12.75" customHeight="1" r="737">
      <c r="C737" s="34"/>
    </row>
    <row ht="12.75" customHeight="1" r="738">
      <c r="C738" s="34"/>
    </row>
    <row ht="12.75" customHeight="1" r="739">
      <c r="C739" s="34"/>
    </row>
    <row ht="12.75" customHeight="1" r="740">
      <c r="C740" s="34"/>
    </row>
    <row ht="12.75" customHeight="1" r="741">
      <c r="C741" s="34"/>
    </row>
    <row ht="12.75" customHeight="1" r="742">
      <c r="C742" s="34"/>
    </row>
    <row ht="12.75" customHeight="1" r="743">
      <c r="C743" s="34"/>
    </row>
    <row ht="12.75" customHeight="1" r="744">
      <c r="C744" s="34"/>
    </row>
    <row ht="12.75" customHeight="1" r="745">
      <c r="C745" s="34"/>
    </row>
    <row ht="12.75" customHeight="1" r="746">
      <c r="C746" s="34"/>
    </row>
    <row ht="12.75" customHeight="1" r="747">
      <c r="C747" s="34"/>
    </row>
    <row ht="12.75" customHeight="1" r="748">
      <c r="C748" s="34"/>
    </row>
    <row ht="12.75" customHeight="1" r="749">
      <c r="C749" s="34"/>
    </row>
    <row ht="12.75" customHeight="1" r="750">
      <c r="C750" s="34"/>
    </row>
    <row ht="12.75" customHeight="1" r="751">
      <c r="C751" s="34"/>
    </row>
    <row ht="12.75" customHeight="1" r="752">
      <c r="C752" s="34"/>
    </row>
    <row ht="12.75" customHeight="1" r="753">
      <c r="C753" s="34"/>
    </row>
    <row ht="12.75" customHeight="1" r="754">
      <c r="C754" s="34"/>
    </row>
    <row ht="12.75" customHeight="1" r="755">
      <c r="C755" s="34"/>
    </row>
    <row ht="12.75" customHeight="1" r="756">
      <c r="C756" s="34"/>
    </row>
    <row ht="12.75" customHeight="1" r="757">
      <c r="C757" s="34"/>
    </row>
    <row ht="12.75" customHeight="1" r="758">
      <c r="C758" s="34"/>
    </row>
    <row ht="12.75" customHeight="1" r="759">
      <c r="C759" s="34"/>
    </row>
    <row ht="12.75" customHeight="1" r="760">
      <c r="C760" s="34"/>
    </row>
    <row ht="12.75" customHeight="1" r="761">
      <c r="C761" s="34"/>
    </row>
    <row ht="12.75" customHeight="1" r="762">
      <c r="C762" s="34"/>
    </row>
    <row ht="12.75" customHeight="1" r="763">
      <c r="C763" s="34"/>
    </row>
    <row ht="12.75" customHeight="1" r="764">
      <c r="C764" s="34"/>
    </row>
    <row ht="12.75" customHeight="1" r="765">
      <c r="C765" s="34"/>
    </row>
    <row ht="12.75" customHeight="1" r="766">
      <c r="C766" s="34"/>
    </row>
    <row ht="12.75" customHeight="1" r="767">
      <c r="C767" s="34"/>
    </row>
    <row ht="12.75" customHeight="1" r="768">
      <c r="C768" s="34"/>
    </row>
    <row ht="12.75" customHeight="1" r="769">
      <c r="C769" s="34"/>
    </row>
    <row ht="12.75" customHeight="1" r="770">
      <c r="C770" s="34"/>
    </row>
    <row ht="12.75" customHeight="1" r="771">
      <c r="C771" s="34"/>
    </row>
    <row ht="12.75" customHeight="1" r="772">
      <c r="C772" s="34"/>
    </row>
    <row ht="12.75" customHeight="1" r="773">
      <c r="C773" s="34"/>
    </row>
    <row ht="12.75" customHeight="1" r="774">
      <c r="C774" s="34"/>
    </row>
    <row ht="12.75" customHeight="1" r="775">
      <c r="C775" s="34"/>
    </row>
    <row ht="12.75" customHeight="1" r="776">
      <c r="C776" s="34"/>
    </row>
    <row ht="12.75" customHeight="1" r="777">
      <c r="C777" s="34"/>
    </row>
    <row ht="12.75" customHeight="1" r="778">
      <c r="C778" s="34"/>
    </row>
    <row ht="12.75" customHeight="1" r="779">
      <c r="C779" s="34"/>
    </row>
    <row ht="12.75" customHeight="1" r="780">
      <c r="C780" s="34"/>
    </row>
    <row ht="12.75" customHeight="1" r="781">
      <c r="C781" s="34"/>
    </row>
    <row ht="12.75" customHeight="1" r="782">
      <c r="C782" s="34"/>
    </row>
    <row ht="12.75" customHeight="1" r="783">
      <c r="C783" s="34"/>
    </row>
    <row ht="12.75" customHeight="1" r="784">
      <c r="C784" s="34"/>
    </row>
    <row ht="12.75" customHeight="1" r="785">
      <c r="C785" s="34"/>
    </row>
    <row ht="12.75" customHeight="1" r="786">
      <c r="C786" s="34"/>
    </row>
    <row ht="12.75" customHeight="1" r="787">
      <c r="C787" s="34"/>
    </row>
    <row ht="12.75" customHeight="1" r="788">
      <c r="C788" s="34"/>
    </row>
    <row ht="12.75" customHeight="1" r="789">
      <c r="C789" s="34"/>
    </row>
    <row ht="12.75" customHeight="1" r="790">
      <c r="C790" s="34"/>
    </row>
    <row ht="12.75" customHeight="1" r="791">
      <c r="C791" s="34"/>
    </row>
    <row ht="12.75" customHeight="1" r="792">
      <c r="C792" s="34"/>
    </row>
    <row ht="12.75" customHeight="1" r="793">
      <c r="C793" s="34"/>
    </row>
    <row ht="12.75" customHeight="1" r="794">
      <c r="C794" s="34"/>
    </row>
    <row ht="12.75" customHeight="1" r="795">
      <c r="C795" s="34"/>
    </row>
    <row ht="12.75" customHeight="1" r="796">
      <c r="C796" s="34"/>
    </row>
    <row ht="12.75" customHeight="1" r="797">
      <c r="C797" s="34"/>
    </row>
    <row ht="12.75" customHeight="1" r="798">
      <c r="C798" s="34"/>
    </row>
    <row ht="12.75" customHeight="1" r="799">
      <c r="C799" s="34"/>
    </row>
    <row ht="12.75" customHeight="1" r="800">
      <c r="C800" s="34"/>
    </row>
    <row ht="12.75" customHeight="1" r="801">
      <c r="C801" s="34"/>
    </row>
    <row ht="12.75" customHeight="1" r="802">
      <c r="C802" s="34"/>
    </row>
    <row ht="12.75" customHeight="1" r="803">
      <c r="C803" s="34"/>
    </row>
    <row ht="12.75" customHeight="1" r="804">
      <c r="C804" s="34"/>
    </row>
    <row ht="12.75" customHeight="1" r="805">
      <c r="C805" s="34"/>
    </row>
    <row ht="12.75" customHeight="1" r="806">
      <c r="C806" s="34"/>
    </row>
    <row ht="12.75" customHeight="1" r="807">
      <c r="C807" s="34"/>
    </row>
    <row ht="12.75" customHeight="1" r="808">
      <c r="C808" s="34"/>
    </row>
    <row ht="12.75" customHeight="1" r="809">
      <c r="C809" s="34"/>
    </row>
    <row ht="12.75" customHeight="1" r="810">
      <c r="C810" s="34"/>
    </row>
    <row ht="12.75" customHeight="1" r="811">
      <c r="C811" s="34"/>
    </row>
    <row ht="12.75" customHeight="1" r="812">
      <c r="C812" s="34"/>
    </row>
    <row ht="12.75" customHeight="1" r="813">
      <c r="C813" s="34"/>
    </row>
    <row ht="12.75" customHeight="1" r="814">
      <c r="C814" s="34"/>
    </row>
    <row ht="12.75" customHeight="1" r="815">
      <c r="C815" s="34"/>
    </row>
    <row ht="12.75" customHeight="1" r="816">
      <c r="C816" s="34"/>
    </row>
    <row ht="12.75" customHeight="1" r="817">
      <c r="C817" s="34"/>
    </row>
    <row ht="12.75" customHeight="1" r="818">
      <c r="C818" s="34"/>
    </row>
    <row ht="12.75" customHeight="1" r="819">
      <c r="C819" s="34"/>
    </row>
    <row ht="12.75" customHeight="1" r="820">
      <c r="C820" s="34"/>
    </row>
    <row ht="12.75" customHeight="1" r="821">
      <c r="C821" s="34"/>
    </row>
    <row ht="12.75" customHeight="1" r="822">
      <c r="C822" s="34"/>
    </row>
    <row ht="12.75" customHeight="1" r="823">
      <c r="C823" s="34"/>
    </row>
    <row ht="12.75" customHeight="1" r="824">
      <c r="C824" s="34"/>
    </row>
    <row ht="12.75" customHeight="1" r="825">
      <c r="C825" s="34"/>
    </row>
    <row ht="12.75" customHeight="1" r="826">
      <c r="C826" s="34"/>
    </row>
    <row ht="12.75" customHeight="1" r="827">
      <c r="C827" s="34"/>
    </row>
    <row ht="12.75" customHeight="1" r="828">
      <c r="C828" s="34"/>
    </row>
    <row ht="12.75" customHeight="1" r="829">
      <c r="C829" s="34"/>
    </row>
    <row ht="12.75" customHeight="1" r="830">
      <c r="C830" s="34"/>
    </row>
    <row ht="12.75" customHeight="1" r="831">
      <c r="C831" s="34"/>
    </row>
    <row ht="12.75" customHeight="1" r="832">
      <c r="C832" s="34"/>
    </row>
    <row ht="12.75" customHeight="1" r="833">
      <c r="C833" s="34"/>
    </row>
    <row ht="12.75" customHeight="1" r="834">
      <c r="C834" s="34"/>
    </row>
    <row ht="12.75" customHeight="1" r="835">
      <c r="C835" s="34"/>
    </row>
    <row ht="12.75" customHeight="1" r="836">
      <c r="C836" s="34"/>
    </row>
    <row ht="12.75" customHeight="1" r="837">
      <c r="C837" s="34"/>
    </row>
    <row ht="12.75" customHeight="1" r="838">
      <c r="C838" s="34"/>
    </row>
    <row ht="12.75" customHeight="1" r="839">
      <c r="C839" s="34"/>
    </row>
    <row ht="12.75" customHeight="1" r="840">
      <c r="C840" s="34"/>
    </row>
    <row ht="12.75" customHeight="1" r="841">
      <c r="C841" s="34"/>
    </row>
    <row ht="12.75" customHeight="1" r="842">
      <c r="C842" s="34"/>
    </row>
    <row ht="12.75" customHeight="1" r="843">
      <c r="C843" s="34"/>
    </row>
    <row ht="12.75" customHeight="1" r="844">
      <c r="C844" s="34"/>
    </row>
    <row ht="12.75" customHeight="1" r="845">
      <c r="C845" s="34">
        <f ref="C845:C904" si="80" t="shared">B845-B844</f>
        <v>0</v>
      </c>
    </row>
    <row ht="12.75" customHeight="1" r="846">
      <c r="C846" s="34">
        <f si="80" t="shared"/>
        <v>0</v>
      </c>
    </row>
    <row ht="12.75" customHeight="1" r="847">
      <c r="C847" s="34">
        <f si="80" t="shared"/>
        <v>0</v>
      </c>
    </row>
    <row ht="12.75" customHeight="1" r="848">
      <c r="C848" s="34">
        <f si="80" t="shared"/>
        <v>0</v>
      </c>
    </row>
    <row ht="12.75" customHeight="1" r="849">
      <c r="C849" s="34">
        <f si="80" t="shared"/>
        <v>0</v>
      </c>
    </row>
    <row ht="12.75" customHeight="1" r="850">
      <c r="C850" s="34">
        <f si="80" t="shared"/>
        <v>0</v>
      </c>
    </row>
    <row ht="12.75" customHeight="1" r="851">
      <c r="C851" s="34">
        <f si="80" t="shared"/>
        <v>0</v>
      </c>
    </row>
    <row ht="12.75" customHeight="1" r="852">
      <c r="C852" s="34">
        <f si="80" t="shared"/>
        <v>0</v>
      </c>
    </row>
    <row ht="12.75" customHeight="1" r="853">
      <c r="C853" s="34">
        <f si="80" t="shared"/>
        <v>0</v>
      </c>
    </row>
    <row ht="12.75" customHeight="1" r="854">
      <c r="C854" s="34">
        <f si="80" t="shared"/>
        <v>0</v>
      </c>
    </row>
    <row ht="12.75" customHeight="1" r="855">
      <c r="C855" s="34">
        <f si="80" t="shared"/>
        <v>0</v>
      </c>
    </row>
    <row ht="12.75" customHeight="1" r="856">
      <c r="C856" s="34">
        <f si="80" t="shared"/>
        <v>0</v>
      </c>
    </row>
    <row ht="12.75" customHeight="1" r="857">
      <c r="C857" s="34">
        <f si="80" t="shared"/>
        <v>0</v>
      </c>
    </row>
    <row ht="12.75" customHeight="1" r="858">
      <c r="C858" s="34">
        <f si="80" t="shared"/>
        <v>0</v>
      </c>
    </row>
    <row ht="12.75" customHeight="1" r="859">
      <c r="C859" s="34">
        <f si="80" t="shared"/>
        <v>0</v>
      </c>
    </row>
    <row ht="12.75" customHeight="1" r="860">
      <c r="C860" s="34">
        <f si="80" t="shared"/>
        <v>0</v>
      </c>
    </row>
    <row ht="12.75" customHeight="1" r="861">
      <c r="C861" s="34">
        <f si="80" t="shared"/>
        <v>0</v>
      </c>
    </row>
    <row ht="12.75" customHeight="1" r="862">
      <c r="C862" s="34">
        <f si="80" t="shared"/>
        <v>0</v>
      </c>
    </row>
    <row ht="12.75" customHeight="1" r="863">
      <c r="C863" s="34">
        <f si="80" t="shared"/>
        <v>0</v>
      </c>
    </row>
    <row ht="12.75" customHeight="1" r="864">
      <c r="C864" s="34">
        <f si="80" t="shared"/>
        <v>0</v>
      </c>
    </row>
    <row ht="12.75" customHeight="1" r="865">
      <c r="C865" s="34">
        <f si="80" t="shared"/>
        <v>0</v>
      </c>
    </row>
    <row ht="12.75" customHeight="1" r="866">
      <c r="C866" s="34">
        <f si="80" t="shared"/>
        <v>0</v>
      </c>
    </row>
    <row ht="12.75" customHeight="1" r="867">
      <c r="C867" s="34">
        <f si="80" t="shared"/>
        <v>0</v>
      </c>
    </row>
    <row ht="12.75" customHeight="1" r="868">
      <c r="C868" s="34">
        <f si="80" t="shared"/>
        <v>0</v>
      </c>
    </row>
    <row ht="12.75" customHeight="1" r="869">
      <c r="C869" s="34">
        <f si="80" t="shared"/>
        <v>0</v>
      </c>
    </row>
    <row ht="12.75" customHeight="1" r="870">
      <c r="C870" s="34">
        <f si="80" t="shared"/>
        <v>0</v>
      </c>
    </row>
    <row ht="12.75" customHeight="1" r="871">
      <c r="C871" s="34">
        <f si="80" t="shared"/>
        <v>0</v>
      </c>
    </row>
    <row ht="12.75" customHeight="1" r="872">
      <c r="C872" s="34">
        <f si="80" t="shared"/>
        <v>0</v>
      </c>
    </row>
    <row ht="12.75" customHeight="1" r="873">
      <c r="C873" s="34">
        <f si="80" t="shared"/>
        <v>0</v>
      </c>
    </row>
    <row ht="12.75" customHeight="1" r="874">
      <c r="C874" s="34">
        <f si="80" t="shared"/>
        <v>0</v>
      </c>
    </row>
    <row ht="12.75" customHeight="1" r="875">
      <c r="C875" s="34">
        <f si="80" t="shared"/>
        <v>0</v>
      </c>
    </row>
    <row ht="12.75" customHeight="1" r="876">
      <c r="C876" s="34">
        <f si="80" t="shared"/>
        <v>0</v>
      </c>
    </row>
    <row ht="12.75" customHeight="1" r="877">
      <c r="C877" s="34">
        <f si="80" t="shared"/>
        <v>0</v>
      </c>
    </row>
    <row ht="12.75" customHeight="1" r="878">
      <c r="C878" s="34">
        <f si="80" t="shared"/>
        <v>0</v>
      </c>
    </row>
    <row ht="12.75" customHeight="1" r="879">
      <c r="C879" s="34">
        <f si="80" t="shared"/>
        <v>0</v>
      </c>
    </row>
    <row ht="12.75" customHeight="1" r="880">
      <c r="C880" s="34">
        <f si="80" t="shared"/>
        <v>0</v>
      </c>
    </row>
    <row ht="12.75" customHeight="1" r="881">
      <c r="C881" s="34">
        <f si="80" t="shared"/>
        <v>0</v>
      </c>
    </row>
    <row ht="12.75" customHeight="1" r="882">
      <c r="C882" s="34">
        <f si="80" t="shared"/>
        <v>0</v>
      </c>
    </row>
    <row ht="12.75" customHeight="1" r="883">
      <c r="C883" s="34">
        <f si="80" t="shared"/>
        <v>0</v>
      </c>
    </row>
    <row ht="12.75" customHeight="1" r="884">
      <c r="C884" s="34">
        <f si="80" t="shared"/>
        <v>0</v>
      </c>
    </row>
    <row ht="12.75" customHeight="1" r="885">
      <c r="C885" s="34">
        <f si="80" t="shared"/>
        <v>0</v>
      </c>
    </row>
    <row ht="12.75" customHeight="1" r="886">
      <c r="C886" s="34">
        <f si="80" t="shared"/>
        <v>0</v>
      </c>
    </row>
    <row ht="12.75" customHeight="1" r="887">
      <c r="C887" s="34">
        <f si="80" t="shared"/>
        <v>0</v>
      </c>
    </row>
    <row ht="12.75" customHeight="1" r="888">
      <c r="C888" s="34">
        <f si="80" t="shared"/>
        <v>0</v>
      </c>
    </row>
    <row ht="12.75" customHeight="1" r="889">
      <c r="C889" s="34">
        <f si="80" t="shared"/>
        <v>0</v>
      </c>
    </row>
    <row ht="12.75" customHeight="1" r="890">
      <c r="C890" s="34">
        <f si="80" t="shared"/>
        <v>0</v>
      </c>
    </row>
    <row ht="12.75" customHeight="1" r="891">
      <c r="C891" s="34">
        <f si="80" t="shared"/>
        <v>0</v>
      </c>
    </row>
    <row ht="12.75" customHeight="1" r="892">
      <c r="C892" s="34">
        <f si="80" t="shared"/>
        <v>0</v>
      </c>
    </row>
    <row ht="12.75" customHeight="1" r="893">
      <c r="C893" s="34">
        <f si="80" t="shared"/>
        <v>0</v>
      </c>
    </row>
    <row ht="12.75" customHeight="1" r="894">
      <c r="C894" s="34">
        <f si="80" t="shared"/>
        <v>0</v>
      </c>
    </row>
    <row ht="12.75" customHeight="1" r="895">
      <c r="C895" s="34">
        <f si="80" t="shared"/>
        <v>0</v>
      </c>
    </row>
    <row ht="12.75" customHeight="1" r="896">
      <c r="C896" s="34">
        <f si="80" t="shared"/>
        <v>0</v>
      </c>
    </row>
    <row ht="12.75" customHeight="1" r="897">
      <c r="C897" s="34">
        <f si="80" t="shared"/>
        <v>0</v>
      </c>
    </row>
    <row ht="12.75" customHeight="1" r="898">
      <c r="C898" s="34">
        <f si="80" t="shared"/>
        <v>0</v>
      </c>
    </row>
    <row ht="12.75" customHeight="1" r="899">
      <c r="C899" s="34">
        <f si="80" t="shared"/>
        <v>0</v>
      </c>
    </row>
    <row ht="12.75" customHeight="1" r="900">
      <c r="C900" s="34">
        <f si="80" t="shared"/>
        <v>0</v>
      </c>
    </row>
    <row ht="12.75" customHeight="1" r="901">
      <c r="C901" s="34">
        <f si="80" t="shared"/>
        <v>0</v>
      </c>
    </row>
    <row ht="12.75" customHeight="1" r="902">
      <c r="C902" s="34">
        <f si="80" t="shared"/>
        <v>0</v>
      </c>
    </row>
    <row ht="12.75" customHeight="1" r="903">
      <c r="C903" s="34">
        <f si="80" t="shared"/>
        <v>0</v>
      </c>
    </row>
    <row ht="12.75" customHeight="1" r="904">
      <c r="C904" s="34">
        <f si="80" t="shared"/>
        <v>0</v>
      </c>
    </row>
  </sheetData>
  <mergeCells count="12">
    <mergeCell ref="F10:K10"/>
    <mergeCell ref="F11:K11"/>
    <mergeCell ref="F12:K12"/>
    <mergeCell ref="K15:K16"/>
    <mergeCell ref="L15:L16"/>
    <mergeCell ref="A15:A16"/>
    <mergeCell ref="H15:H16"/>
    <mergeCell ref="I15:I16"/>
    <mergeCell ref="J15:J16"/>
    <mergeCell ref="M15:N15"/>
    <mergeCell ref="B15:D15"/>
    <mergeCell ref="E15:G15"/>
  </mergeCells>
  <printOptions headings="0" gridLines="0" gridLinesSet="0"/>
  <pageMargins left="0.74791700000000005" right="0.74791700000000005" top="0.98402800000000012" bottom="0.98402800000000012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ONLYOFFICE/5.2.7.2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